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articulos\"/>
    </mc:Choice>
  </mc:AlternateContent>
  <xr:revisionPtr revIDLastSave="0" documentId="13_ncr:40009_{1D61560B-A2EE-43DD-94ED-0B2B6E9F0644}" xr6:coauthVersionLast="47" xr6:coauthVersionMax="47" xr10:uidLastSave="{00000000-0000-0000-0000-000000000000}"/>
  <bookViews>
    <workbookView xWindow="-98" yWindow="-98" windowWidth="22695" windowHeight="14595"/>
  </bookViews>
  <sheets>
    <sheet name="2000-2021_Serie_A_11-12-2021" sheetId="1" r:id="rId1"/>
  </sheets>
  <calcPr calcId="0"/>
</workbook>
</file>

<file path=xl/calcChain.xml><?xml version="1.0" encoding="utf-8"?>
<calcChain xmlns="http://schemas.openxmlformats.org/spreadsheetml/2006/main">
  <c r="BF41" i="1" l="1"/>
  <c r="AZ41" i="1"/>
  <c r="AT41" i="1"/>
  <c r="AN41" i="1"/>
  <c r="AH41" i="1"/>
  <c r="AD44" i="1"/>
  <c r="Z44" i="1"/>
  <c r="AE41" i="1"/>
  <c r="AD41" i="1"/>
  <c r="AA41" i="1"/>
  <c r="Z41" i="1"/>
  <c r="O41" i="1"/>
  <c r="N41" i="1"/>
  <c r="M41" i="1"/>
  <c r="I41" i="1"/>
  <c r="H41" i="1"/>
  <c r="G41" i="1"/>
  <c r="T41" i="1"/>
</calcChain>
</file>

<file path=xl/sharedStrings.xml><?xml version="1.0" encoding="utf-8"?>
<sst xmlns="http://schemas.openxmlformats.org/spreadsheetml/2006/main" count="102" uniqueCount="102">
  <si>
    <t>Club</t>
  </si>
  <si>
    <t>rPoints</t>
  </si>
  <si>
    <t>Points</t>
  </si>
  <si>
    <t>xPoints</t>
  </si>
  <si>
    <t>Matches</t>
  </si>
  <si>
    <t>rWins</t>
  </si>
  <si>
    <t>rDraws</t>
  </si>
  <si>
    <t>rLosses</t>
  </si>
  <si>
    <t>Wins</t>
  </si>
  <si>
    <t>Draws</t>
  </si>
  <si>
    <t>Losses</t>
  </si>
  <si>
    <t>xWins</t>
  </si>
  <si>
    <t>xDraws</t>
  </si>
  <si>
    <t>xLosses</t>
  </si>
  <si>
    <t>GoalDiff</t>
  </si>
  <si>
    <t>xGoalDiff</t>
  </si>
  <si>
    <t>GoalsF_Diff</t>
  </si>
  <si>
    <t>GoalsA_Diff</t>
  </si>
  <si>
    <t>rGoalsF</t>
  </si>
  <si>
    <t>rGoalsA</t>
  </si>
  <si>
    <t>GoalsF</t>
  </si>
  <si>
    <t>xGoalsF</t>
  </si>
  <si>
    <t>GoalsA</t>
  </si>
  <si>
    <t>xGoalsA</t>
  </si>
  <si>
    <t>SHGoalsF</t>
  </si>
  <si>
    <t>xSHGoalsF</t>
  </si>
  <si>
    <t>SHGoalsA</t>
  </si>
  <si>
    <t>xSHGoalsA</t>
  </si>
  <si>
    <t>HTGoalsF</t>
  </si>
  <si>
    <t>xHTGoalsF</t>
  </si>
  <si>
    <t>HTGoalsA</t>
  </si>
  <si>
    <t>xHTGoalsA</t>
  </si>
  <si>
    <t>rShotsF</t>
  </si>
  <si>
    <t>ShotsF</t>
  </si>
  <si>
    <t>xShotsF</t>
  </si>
  <si>
    <t>rShotsA</t>
  </si>
  <si>
    <t>ShotsA</t>
  </si>
  <si>
    <t>xShotsA</t>
  </si>
  <si>
    <t>rShotsTF</t>
  </si>
  <si>
    <t>ShotsTF</t>
  </si>
  <si>
    <t>xShotsTF</t>
  </si>
  <si>
    <t>rShotsTA</t>
  </si>
  <si>
    <t>ShotsTA</t>
  </si>
  <si>
    <t>xShotsTA</t>
  </si>
  <si>
    <t>rFouls</t>
  </si>
  <si>
    <t>Fouls</t>
  </si>
  <si>
    <t>xFouls</t>
  </si>
  <si>
    <t>rFoulsA</t>
  </si>
  <si>
    <t>FoulsA</t>
  </si>
  <si>
    <t>xFoulsA</t>
  </si>
  <si>
    <t>rYCard</t>
  </si>
  <si>
    <t>YCard</t>
  </si>
  <si>
    <t>xYCard</t>
  </si>
  <si>
    <t>rYCardA</t>
  </si>
  <si>
    <t>YCardA</t>
  </si>
  <si>
    <t>xYCardA</t>
  </si>
  <si>
    <t>rRCard</t>
  </si>
  <si>
    <t>RCard</t>
  </si>
  <si>
    <t>xRCard</t>
  </si>
  <si>
    <t>rRCardA</t>
  </si>
  <si>
    <t>RCardA</t>
  </si>
  <si>
    <t>xRCardA</t>
  </si>
  <si>
    <t>Lazio</t>
  </si>
  <si>
    <t>Fiorentina</t>
  </si>
  <si>
    <t>Siena</t>
  </si>
  <si>
    <t>Inter</t>
  </si>
  <si>
    <t>Benevento</t>
  </si>
  <si>
    <t>Bologna</t>
  </si>
  <si>
    <t>Ascoli</t>
  </si>
  <si>
    <t>Spal</t>
  </si>
  <si>
    <t>Bari</t>
  </si>
  <si>
    <t>Atalanta</t>
  </si>
  <si>
    <t>Udinese</t>
  </si>
  <si>
    <t>Cesena</t>
  </si>
  <si>
    <t>Carpi</t>
  </si>
  <si>
    <t>Milan</t>
  </si>
  <si>
    <t>Treviso</t>
  </si>
  <si>
    <t>Livorno</t>
  </si>
  <si>
    <t>Sassuolo</t>
  </si>
  <si>
    <t>Crotone</t>
  </si>
  <si>
    <t>Genoa</t>
  </si>
  <si>
    <t>Frosinone</t>
  </si>
  <si>
    <t>Palermo</t>
  </si>
  <si>
    <t>Reggina</t>
  </si>
  <si>
    <t>Pescara</t>
  </si>
  <si>
    <t>Brescia</t>
  </si>
  <si>
    <t>Roma</t>
  </si>
  <si>
    <t>Messina</t>
  </si>
  <si>
    <t>Cagliari</t>
  </si>
  <si>
    <t>Napoli</t>
  </si>
  <si>
    <t>Catania</t>
  </si>
  <si>
    <t>Empoli</t>
  </si>
  <si>
    <t>Parma</t>
  </si>
  <si>
    <t>Verona</t>
  </si>
  <si>
    <t>Torino</t>
  </si>
  <si>
    <t>Novara</t>
  </si>
  <si>
    <t>Lecce</t>
  </si>
  <si>
    <t>Juventus</t>
  </si>
  <si>
    <t>Chievo</t>
  </si>
  <si>
    <t>Spezia</t>
  </si>
  <si>
    <t>Sampdoria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</si>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</sst>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BK41" totalsRowCount="1">
  <autoFilter ref="A1:BK40"/>
  <sortState xmlns:xlrd2="http://schemas.microsoft.com/office/spreadsheetml/2017/richdata2" ref="A2:BK40">
    <sortCondition descending="1" ref="C1:C40"/>
  </sortState>
  <tableColumns count="63">
    <tableColumn id="1" name="Index"/>
    <tableColumn id="2" name="Club"/>
    <tableColumn id="3" name="rPoints"/>
    <tableColumn id="4" name="Points"/>
    <tableColumn id="5" name="xPoints"/>
    <tableColumn id="6" name="Matches"/>
    <tableColumn id="7" name="rWins" totalsRowFunction="average"/>
    <tableColumn id="8" name="rDraws" totalsRowFunction="average"/>
    <tableColumn id="9" name="rLosses" totalsRowFunction="average"/>
    <tableColumn id="10" name="Wins"/>
    <tableColumn id="11" name="Draws"/>
    <tableColumn id="12" name="Losses"/>
    <tableColumn id="13" name="xWins" totalsRowFunction="sum"/>
    <tableColumn id="14" name="xDraws" totalsRowFunction="sum"/>
    <tableColumn id="15" name="xLosses" totalsRowFunction="sum"/>
    <tableColumn id="16" name="GoalDiff"/>
    <tableColumn id="17" name="xGoalDiff"/>
    <tableColumn id="18" name="GoalsF_Diff"/>
    <tableColumn id="19" name="GoalsA_Diff"/>
    <tableColumn id="20" name="rGoalsF" totalsRowFunction="custom">
      <totalsRowFormula>AVERAGE(Table1[rGoalsF])</totalsRowFormula>
    </tableColumn>
    <tableColumn id="21" name="rGoalsA"/>
    <tableColumn id="22" name="GoalsF"/>
    <tableColumn id="23" name="xGoalsF"/>
    <tableColumn id="24" name="GoalsA"/>
    <tableColumn id="25" name="xGoalsA"/>
    <tableColumn id="26" name="SHGoalsF" totalsRowFunction="sum"/>
    <tableColumn id="27" name="xSHGoalsF" totalsRowFunction="sum"/>
    <tableColumn id="28" name="SHGoalsA"/>
    <tableColumn id="29" name="xSHGoalsA"/>
    <tableColumn id="30" name="HTGoalsF" totalsRowFunction="sum"/>
    <tableColumn id="31" name="xHTGoalsF" totalsRowFunction="sum"/>
    <tableColumn id="32" name="HTGoalsA"/>
    <tableColumn id="33" name="xHTGoalsA"/>
    <tableColumn id="34" name="rShotsF" totalsRowFunction="average"/>
    <tableColumn id="35" name="ShotsF"/>
    <tableColumn id="36" name="xShotsF"/>
    <tableColumn id="37" name="rShotsA"/>
    <tableColumn id="38" name="ShotsA"/>
    <tableColumn id="39" name="xShotsA"/>
    <tableColumn id="40" name="rShotsTF" totalsRowFunction="average"/>
    <tableColumn id="41" name="ShotsTF"/>
    <tableColumn id="42" name="xShotsTF"/>
    <tableColumn id="43" name="rShotsTA"/>
    <tableColumn id="44" name="ShotsTA"/>
    <tableColumn id="45" name="xShotsTA"/>
    <tableColumn id="46" name="rFouls" totalsRowFunction="average"/>
    <tableColumn id="47" name="Fouls"/>
    <tableColumn id="48" name="xFouls"/>
    <tableColumn id="49" name="rFoulsA"/>
    <tableColumn id="50" name="FoulsA"/>
    <tableColumn id="51" name="xFoulsA"/>
    <tableColumn id="52" name="rYCard" totalsRowFunction="average"/>
    <tableColumn id="53" name="YCard"/>
    <tableColumn id="54" name="xYCard"/>
    <tableColumn id="55" name="rYCardA"/>
    <tableColumn id="56" name="YCardA"/>
    <tableColumn id="57" name="xYCardA"/>
    <tableColumn id="58" name="rRCard" totalsRowFunction="average"/>
    <tableColumn id="59" name="RCard"/>
    <tableColumn id="60" name="xRCard"/>
    <tableColumn id="61" name="rRCardA"/>
    <tableColumn id="62" name="RCardA"/>
    <tableColumn id="63" name="xRCard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44"/>
  <sheetViews>
    <sheetView tabSelected="1" topLeftCell="E7" workbookViewId="0">
      <selection activeCell="X41" sqref="X41"/>
    </sheetView>
  </sheetViews>
  <sheetFormatPr defaultRowHeight="14.25" x14ac:dyDescent="0.45"/>
  <cols>
    <col min="6" max="6" width="9.33203125" customWidth="1"/>
    <col min="17" max="17" width="9.9296875" customWidth="1"/>
    <col min="18" max="18" width="11.59765625" customWidth="1"/>
    <col min="19" max="19" width="11.86328125" customWidth="1"/>
    <col min="26" max="26" width="9.86328125" customWidth="1"/>
    <col min="27" max="27" width="10.73046875" customWidth="1"/>
    <col min="28" max="28" width="10.1328125" customWidth="1"/>
    <col min="29" max="29" width="11" customWidth="1"/>
    <col min="30" max="30" width="9.9296875" customWidth="1"/>
    <col min="31" max="31" width="10.796875" customWidth="1"/>
    <col min="32" max="32" width="10.19921875" customWidth="1"/>
    <col min="33" max="33" width="11.06640625" customWidth="1"/>
    <col min="40" max="40" width="9.33203125" customWidth="1"/>
    <col min="42" max="42" width="9.53125" customWidth="1"/>
    <col min="43" max="43" width="9.59765625" customWidth="1"/>
    <col min="45" max="45" width="9.796875" customWidth="1"/>
    <col min="57" max="57" width="9.1328125" customWidth="1"/>
    <col min="63" max="63" width="9.265625" customWidth="1"/>
  </cols>
  <sheetData>
    <row r="1" spans="1:63" x14ac:dyDescent="0.45">
      <c r="A1" t="s">
        <v>101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</row>
    <row r="2" spans="1:63" x14ac:dyDescent="0.45">
      <c r="A2">
        <v>37</v>
      </c>
      <c r="B2" t="s">
        <v>99</v>
      </c>
      <c r="C2">
        <v>1.1051399154726</v>
      </c>
      <c r="D2">
        <v>39</v>
      </c>
      <c r="E2">
        <v>35.289649259770002</v>
      </c>
      <c r="F2">
        <v>38</v>
      </c>
      <c r="G2">
        <v>1.0234363530378201</v>
      </c>
      <c r="H2">
        <v>1.3471127544291801</v>
      </c>
      <c r="I2">
        <v>0.83751447200763995</v>
      </c>
      <c r="J2">
        <v>9</v>
      </c>
      <c r="K2">
        <v>12</v>
      </c>
      <c r="L2">
        <v>17</v>
      </c>
      <c r="M2">
        <v>8.7939029850617292</v>
      </c>
      <c r="N2">
        <v>8.9079403045848196</v>
      </c>
      <c r="O2">
        <v>20.2981567103534</v>
      </c>
      <c r="P2">
        <v>-20</v>
      </c>
      <c r="Q2">
        <v>-26.213991590873999</v>
      </c>
      <c r="R2">
        <v>13.527642398959401</v>
      </c>
      <c r="S2">
        <v>-7.3136508080854403</v>
      </c>
      <c r="T2">
        <v>1.35161979255967</v>
      </c>
      <c r="U2">
        <v>1.1130632799570499</v>
      </c>
      <c r="V2">
        <v>52</v>
      </c>
      <c r="W2">
        <v>38.4723576010405</v>
      </c>
      <c r="X2">
        <v>72</v>
      </c>
      <c r="Y2">
        <v>64.686349191914502</v>
      </c>
      <c r="Z2">
        <v>31</v>
      </c>
      <c r="AA2">
        <v>21.616455228426702</v>
      </c>
      <c r="AB2">
        <v>-49</v>
      </c>
      <c r="AC2">
        <v>-36.204676414096198</v>
      </c>
      <c r="AD2">
        <v>21</v>
      </c>
      <c r="AE2">
        <v>16.855902372613802</v>
      </c>
      <c r="AF2">
        <v>23</v>
      </c>
      <c r="AG2">
        <v>28.4816727778183</v>
      </c>
      <c r="AH2">
        <v>0.93065757633092605</v>
      </c>
      <c r="AI2">
        <v>351</v>
      </c>
      <c r="AJ2">
        <v>377.15268099336902</v>
      </c>
      <c r="AK2">
        <v>0.75807210153730697</v>
      </c>
      <c r="AL2">
        <v>382</v>
      </c>
      <c r="AM2">
        <v>503.90985135231199</v>
      </c>
      <c r="AN2">
        <v>1.108483886226</v>
      </c>
      <c r="AO2">
        <v>171</v>
      </c>
      <c r="AP2">
        <v>154.26475939329501</v>
      </c>
      <c r="AQ2">
        <v>0.95461512467735998</v>
      </c>
      <c r="AR2">
        <v>209</v>
      </c>
      <c r="AS2">
        <v>218.936401275474</v>
      </c>
      <c r="AT2">
        <v>1.1658068913135</v>
      </c>
      <c r="AU2">
        <v>591</v>
      </c>
      <c r="AV2">
        <v>506.945021858742</v>
      </c>
      <c r="AW2">
        <v>1.1629559741070199</v>
      </c>
      <c r="AX2">
        <v>559</v>
      </c>
      <c r="AY2">
        <v>480.67167841777302</v>
      </c>
      <c r="AZ2">
        <v>1.3887174546144401</v>
      </c>
      <c r="BA2">
        <v>99</v>
      </c>
      <c r="BB2">
        <v>71.288799367388805</v>
      </c>
      <c r="BC2">
        <v>1.3481344769045001</v>
      </c>
      <c r="BD2">
        <v>83</v>
      </c>
      <c r="BE2">
        <v>61.566558397482098</v>
      </c>
      <c r="BF2">
        <v>1.16888549354069</v>
      </c>
      <c r="BG2">
        <v>5</v>
      </c>
      <c r="BH2">
        <v>4.2775789652880398</v>
      </c>
      <c r="BI2">
        <v>0.88469171386393197</v>
      </c>
      <c r="BJ2">
        <v>3</v>
      </c>
      <c r="BK2">
        <v>3.3910117535716</v>
      </c>
    </row>
    <row r="3" spans="1:63" x14ac:dyDescent="0.45">
      <c r="A3">
        <v>16</v>
      </c>
      <c r="B3" t="s">
        <v>78</v>
      </c>
      <c r="C3">
        <v>1.08958249585774</v>
      </c>
      <c r="D3">
        <v>389</v>
      </c>
      <c r="E3">
        <v>357.01748282379498</v>
      </c>
      <c r="F3">
        <v>303</v>
      </c>
      <c r="G3">
        <v>1.0797683500904101</v>
      </c>
      <c r="H3">
        <v>1.1256288464380799</v>
      </c>
      <c r="I3">
        <v>0.87178925689100495</v>
      </c>
      <c r="J3">
        <v>101</v>
      </c>
      <c r="K3">
        <v>86</v>
      </c>
      <c r="L3">
        <v>116</v>
      </c>
      <c r="M3">
        <v>93.538581670357601</v>
      </c>
      <c r="N3">
        <v>76.401737812722601</v>
      </c>
      <c r="O3">
        <v>133.059680516919</v>
      </c>
      <c r="P3">
        <v>-53</v>
      </c>
      <c r="Q3">
        <v>-93.334946399007507</v>
      </c>
      <c r="R3">
        <v>58.254653243880099</v>
      </c>
      <c r="S3">
        <v>-17.9197068448726</v>
      </c>
      <c r="T3">
        <v>1.1637538024743701</v>
      </c>
      <c r="U3">
        <v>1.0399031244924399</v>
      </c>
      <c r="V3">
        <v>414</v>
      </c>
      <c r="W3">
        <v>355.74534675611898</v>
      </c>
      <c r="X3">
        <v>467</v>
      </c>
      <c r="Y3">
        <v>449.08029315512698</v>
      </c>
      <c r="Z3">
        <v>229</v>
      </c>
      <c r="AA3">
        <v>199.61583328978901</v>
      </c>
      <c r="AB3">
        <v>-234</v>
      </c>
      <c r="AC3">
        <v>-251.68086563418601</v>
      </c>
      <c r="AD3">
        <v>185</v>
      </c>
      <c r="AE3">
        <v>156.12951346633</v>
      </c>
      <c r="AF3">
        <v>233</v>
      </c>
      <c r="AG3">
        <v>197.39942752094001</v>
      </c>
      <c r="AH3">
        <v>1.10313664639402</v>
      </c>
      <c r="AI3">
        <v>3579</v>
      </c>
      <c r="AJ3">
        <v>3244.38501041477</v>
      </c>
      <c r="AK3">
        <v>1.0122603476568</v>
      </c>
      <c r="AL3">
        <v>3748</v>
      </c>
      <c r="AM3">
        <v>3702.6047781837201</v>
      </c>
      <c r="AN3">
        <v>1.0352246589604801</v>
      </c>
      <c r="AO3">
        <v>1408</v>
      </c>
      <c r="AP3">
        <v>1360.0912495784501</v>
      </c>
      <c r="AQ3">
        <v>0.97781242267050195</v>
      </c>
      <c r="AR3">
        <v>1557</v>
      </c>
      <c r="AS3">
        <v>1592.32994376127</v>
      </c>
      <c r="AT3">
        <v>1.07611611148081</v>
      </c>
      <c r="AU3">
        <v>4284</v>
      </c>
      <c r="AV3">
        <v>3980.98305033728</v>
      </c>
      <c r="AW3">
        <v>1.2133498205711599</v>
      </c>
      <c r="AX3">
        <v>4732</v>
      </c>
      <c r="AY3">
        <v>3899.9470060270601</v>
      </c>
      <c r="AZ3">
        <v>1.34628836705268</v>
      </c>
      <c r="BA3">
        <v>731</v>
      </c>
      <c r="BB3">
        <v>542.97431210842103</v>
      </c>
      <c r="BC3">
        <v>1.3766171565773799</v>
      </c>
      <c r="BD3">
        <v>701</v>
      </c>
      <c r="BE3">
        <v>509.21928195552999</v>
      </c>
      <c r="BF3">
        <v>1.33370617589048</v>
      </c>
      <c r="BG3">
        <v>44</v>
      </c>
      <c r="BH3">
        <v>32.9907747263915</v>
      </c>
      <c r="BI3">
        <v>1.62259309560402</v>
      </c>
      <c r="BJ3">
        <v>48</v>
      </c>
      <c r="BK3">
        <v>29.582277978405699</v>
      </c>
    </row>
    <row r="4" spans="1:63" x14ac:dyDescent="0.45">
      <c r="A4">
        <v>35</v>
      </c>
      <c r="B4" t="s">
        <v>97</v>
      </c>
      <c r="C4">
        <v>1.0531958156587</v>
      </c>
      <c r="D4">
        <v>1189</v>
      </c>
      <c r="E4">
        <v>1128.94485747302</v>
      </c>
      <c r="F4">
        <v>551</v>
      </c>
      <c r="G4">
        <v>1.06978106595005</v>
      </c>
      <c r="H4">
        <v>0.91999174567516195</v>
      </c>
      <c r="I4">
        <v>0.85384975105447203</v>
      </c>
      <c r="J4">
        <v>358</v>
      </c>
      <c r="K4">
        <v>115</v>
      </c>
      <c r="L4">
        <v>78</v>
      </c>
      <c r="M4">
        <v>334.64791198380999</v>
      </c>
      <c r="N4">
        <v>125.001121521589</v>
      </c>
      <c r="O4">
        <v>91.3509664946003</v>
      </c>
      <c r="P4">
        <v>577</v>
      </c>
      <c r="Q4">
        <v>575.711716712471</v>
      </c>
      <c r="R4">
        <v>-37.038983485949302</v>
      </c>
      <c r="S4">
        <v>38.327266773477398</v>
      </c>
      <c r="T4">
        <v>0.96551430250163295</v>
      </c>
      <c r="U4">
        <v>0.92308816047406905</v>
      </c>
      <c r="V4">
        <v>1037</v>
      </c>
      <c r="W4">
        <v>1074.03898348594</v>
      </c>
      <c r="X4">
        <v>460</v>
      </c>
      <c r="Y4">
        <v>498.32726677347699</v>
      </c>
      <c r="Z4">
        <v>565</v>
      </c>
      <c r="AA4">
        <v>600.59089915567404</v>
      </c>
      <c r="AB4">
        <v>-267</v>
      </c>
      <c r="AC4">
        <v>-277.94741296053502</v>
      </c>
      <c r="AD4">
        <v>472</v>
      </c>
      <c r="AE4">
        <v>473.44808433027401</v>
      </c>
      <c r="AF4">
        <v>193</v>
      </c>
      <c r="AG4">
        <v>220.37985381294101</v>
      </c>
      <c r="AH4">
        <v>1.03814823401768</v>
      </c>
      <c r="AI4">
        <v>8235</v>
      </c>
      <c r="AJ4">
        <v>7932.3932075962803</v>
      </c>
      <c r="AK4">
        <v>1.0524456745092701</v>
      </c>
      <c r="AL4">
        <v>5397</v>
      </c>
      <c r="AM4">
        <v>5128.0556618910196</v>
      </c>
      <c r="AN4">
        <v>0.91858631312235695</v>
      </c>
      <c r="AO4">
        <v>3192</v>
      </c>
      <c r="AP4">
        <v>3474.9048123198199</v>
      </c>
      <c r="AQ4">
        <v>0.90762107263756797</v>
      </c>
      <c r="AR4">
        <v>1860</v>
      </c>
      <c r="AS4">
        <v>2049.3133710467901</v>
      </c>
      <c r="AT4">
        <v>1.2378675412031099</v>
      </c>
      <c r="AU4">
        <v>8405</v>
      </c>
      <c r="AV4">
        <v>6789.9025705375498</v>
      </c>
      <c r="AW4">
        <v>1.16574692643688</v>
      </c>
      <c r="AX4">
        <v>8519</v>
      </c>
      <c r="AY4">
        <v>7307.7610644347697</v>
      </c>
      <c r="AZ4">
        <v>1.2985501411125999</v>
      </c>
      <c r="BA4">
        <v>1101</v>
      </c>
      <c r="BB4">
        <v>847.86868457513503</v>
      </c>
      <c r="BC4">
        <v>1.2356581837143501</v>
      </c>
      <c r="BD4">
        <v>1302</v>
      </c>
      <c r="BE4">
        <v>1053.68945648562</v>
      </c>
      <c r="BF4">
        <v>1.2536022820253001</v>
      </c>
      <c r="BG4">
        <v>55</v>
      </c>
      <c r="BH4">
        <v>43.873564039100501</v>
      </c>
      <c r="BI4">
        <v>1.3542222938022099</v>
      </c>
      <c r="BJ4">
        <v>86</v>
      </c>
      <c r="BK4">
        <v>63.505083614108699</v>
      </c>
    </row>
    <row r="5" spans="1:63" x14ac:dyDescent="0.45">
      <c r="A5">
        <v>24</v>
      </c>
      <c r="B5" t="s">
        <v>86</v>
      </c>
      <c r="C5">
        <v>1.0415340945242799</v>
      </c>
      <c r="D5">
        <v>1137</v>
      </c>
      <c r="E5">
        <v>1091.6589346211599</v>
      </c>
      <c r="F5">
        <v>603</v>
      </c>
      <c r="G5">
        <v>1.0559065014678399</v>
      </c>
      <c r="H5">
        <v>0.95017575224115303</v>
      </c>
      <c r="I5">
        <v>0.92734850661171897</v>
      </c>
      <c r="J5">
        <v>332</v>
      </c>
      <c r="K5">
        <v>141</v>
      </c>
      <c r="L5">
        <v>130</v>
      </c>
      <c r="M5">
        <v>314.42177838518597</v>
      </c>
      <c r="N5">
        <v>148.393599465601</v>
      </c>
      <c r="O5">
        <v>140.184622149212</v>
      </c>
      <c r="P5">
        <v>407</v>
      </c>
      <c r="Q5">
        <v>397.89394024135402</v>
      </c>
      <c r="R5">
        <v>71.640674512910095</v>
      </c>
      <c r="S5">
        <v>-62.534614754264197</v>
      </c>
      <c r="T5">
        <v>1.0700738700444401</v>
      </c>
      <c r="U5">
        <v>1.10014104261304</v>
      </c>
      <c r="V5">
        <v>1094</v>
      </c>
      <c r="W5">
        <v>1022.35932548708</v>
      </c>
      <c r="X5">
        <v>687</v>
      </c>
      <c r="Y5">
        <v>624.46538524573498</v>
      </c>
      <c r="Z5">
        <v>579</v>
      </c>
      <c r="AA5">
        <v>573.22658297110399</v>
      </c>
      <c r="AB5">
        <v>-413</v>
      </c>
      <c r="AC5">
        <v>-350.13797924035202</v>
      </c>
      <c r="AD5">
        <v>515</v>
      </c>
      <c r="AE5">
        <v>449.132742515985</v>
      </c>
      <c r="AF5">
        <v>274</v>
      </c>
      <c r="AG5">
        <v>274.32740600538199</v>
      </c>
      <c r="AH5">
        <v>1.1551104730708699</v>
      </c>
      <c r="AI5">
        <v>9225</v>
      </c>
      <c r="AJ5">
        <v>7986.2491208093998</v>
      </c>
      <c r="AK5">
        <v>1.1494700666617499</v>
      </c>
      <c r="AL5">
        <v>6937</v>
      </c>
      <c r="AM5">
        <v>6034.9548902531596</v>
      </c>
      <c r="AN5">
        <v>1.03872907684015</v>
      </c>
      <c r="AO5">
        <v>3592</v>
      </c>
      <c r="AP5">
        <v>3458.0720614146799</v>
      </c>
      <c r="AQ5">
        <v>1.03353205641125</v>
      </c>
      <c r="AR5">
        <v>2548</v>
      </c>
      <c r="AS5">
        <v>2465.3323370031098</v>
      </c>
      <c r="AT5">
        <v>1.12562608860335</v>
      </c>
      <c r="AU5">
        <v>8592</v>
      </c>
      <c r="AV5">
        <v>7633.0853442289299</v>
      </c>
      <c r="AW5">
        <v>1.1537008722203801</v>
      </c>
      <c r="AX5">
        <v>9213</v>
      </c>
      <c r="AY5">
        <v>7985.6054735131202</v>
      </c>
      <c r="AZ5">
        <v>1.33450044804282</v>
      </c>
      <c r="BA5">
        <v>1298</v>
      </c>
      <c r="BB5">
        <v>972.64860562890397</v>
      </c>
      <c r="BC5">
        <v>1.2911572179809401</v>
      </c>
      <c r="BD5">
        <v>1450</v>
      </c>
      <c r="BE5">
        <v>1123.02357900879</v>
      </c>
      <c r="BF5">
        <v>1.60083481571732</v>
      </c>
      <c r="BG5">
        <v>87</v>
      </c>
      <c r="BH5">
        <v>54.3466441045735</v>
      </c>
      <c r="BI5">
        <v>1.50884419032701</v>
      </c>
      <c r="BJ5">
        <v>103</v>
      </c>
      <c r="BK5">
        <v>68.264172444257895</v>
      </c>
    </row>
    <row r="6" spans="1:63" x14ac:dyDescent="0.45">
      <c r="A6">
        <v>31</v>
      </c>
      <c r="B6" t="s">
        <v>93</v>
      </c>
      <c r="C6">
        <v>1.0393970917583</v>
      </c>
      <c r="D6">
        <v>244</v>
      </c>
      <c r="E6">
        <v>234.751474614225</v>
      </c>
      <c r="F6">
        <v>226</v>
      </c>
      <c r="G6">
        <v>1.02662932173199</v>
      </c>
      <c r="H6">
        <v>1.07967969955304</v>
      </c>
      <c r="I6">
        <v>0.94473296828682896</v>
      </c>
      <c r="J6">
        <v>61</v>
      </c>
      <c r="K6">
        <v>61</v>
      </c>
      <c r="L6">
        <v>104</v>
      </c>
      <c r="M6">
        <v>59.417745732304503</v>
      </c>
      <c r="N6">
        <v>56.498237417312097</v>
      </c>
      <c r="O6">
        <v>110.08401685038299</v>
      </c>
      <c r="P6">
        <v>-106</v>
      </c>
      <c r="Q6">
        <v>-116.628367255391</v>
      </c>
      <c r="R6">
        <v>19.3771850891778</v>
      </c>
      <c r="S6">
        <v>-8.7488178337863403</v>
      </c>
      <c r="T6">
        <v>1.0792125014841301</v>
      </c>
      <c r="U6">
        <v>1.0242181016026699</v>
      </c>
      <c r="V6">
        <v>264</v>
      </c>
      <c r="W6">
        <v>244.622814910822</v>
      </c>
      <c r="X6">
        <v>370</v>
      </c>
      <c r="Y6">
        <v>361.25118216621303</v>
      </c>
      <c r="Z6">
        <v>158</v>
      </c>
      <c r="AA6">
        <v>137.159131197384</v>
      </c>
      <c r="AB6">
        <v>-207</v>
      </c>
      <c r="AC6">
        <v>-202.38398419072399</v>
      </c>
      <c r="AD6">
        <v>106</v>
      </c>
      <c r="AE6">
        <v>107.46368371343701</v>
      </c>
      <c r="AF6">
        <v>163</v>
      </c>
      <c r="AG6">
        <v>158.86719797548901</v>
      </c>
      <c r="AH6">
        <v>1.03596846004342</v>
      </c>
      <c r="AI6">
        <v>2402</v>
      </c>
      <c r="AJ6">
        <v>2318.6034060335301</v>
      </c>
      <c r="AK6">
        <v>1.15753960643728</v>
      </c>
      <c r="AL6">
        <v>3345</v>
      </c>
      <c r="AM6">
        <v>2889.74993287301</v>
      </c>
      <c r="AN6">
        <v>0.95756481134486204</v>
      </c>
      <c r="AO6">
        <v>919</v>
      </c>
      <c r="AP6">
        <v>959.72616068597995</v>
      </c>
      <c r="AQ6">
        <v>1.00720040557686</v>
      </c>
      <c r="AR6">
        <v>1258</v>
      </c>
      <c r="AS6">
        <v>1249.0066455835999</v>
      </c>
      <c r="AT6">
        <v>1.1038349154334799</v>
      </c>
      <c r="AU6">
        <v>3296</v>
      </c>
      <c r="AV6">
        <v>2985.9537453620201</v>
      </c>
      <c r="AW6">
        <v>1.0872323756917199</v>
      </c>
      <c r="AX6">
        <v>3138</v>
      </c>
      <c r="AY6">
        <v>2886.2275169128502</v>
      </c>
      <c r="AZ6">
        <v>1.2607927261613501</v>
      </c>
      <c r="BA6">
        <v>523</v>
      </c>
      <c r="BB6">
        <v>414.81838302822501</v>
      </c>
      <c r="BC6">
        <v>1.3356361154099701</v>
      </c>
      <c r="BD6">
        <v>495</v>
      </c>
      <c r="BE6">
        <v>370.60992458118699</v>
      </c>
      <c r="BF6">
        <v>1.31106114727856</v>
      </c>
      <c r="BG6">
        <v>33</v>
      </c>
      <c r="BH6">
        <v>25.170450721157898</v>
      </c>
      <c r="BI6">
        <v>1.3662989708501501</v>
      </c>
      <c r="BJ6">
        <v>29</v>
      </c>
      <c r="BK6">
        <v>21.2252227504461</v>
      </c>
    </row>
    <row r="7" spans="1:63" x14ac:dyDescent="0.45">
      <c r="A7">
        <v>12</v>
      </c>
      <c r="B7" t="s">
        <v>74</v>
      </c>
      <c r="C7">
        <v>1.03597701941888</v>
      </c>
      <c r="D7">
        <v>38</v>
      </c>
      <c r="E7">
        <v>36.680350324098299</v>
      </c>
      <c r="F7">
        <v>37</v>
      </c>
      <c r="G7">
        <v>0.995183624377461</v>
      </c>
      <c r="H7">
        <v>1.1518711998814899</v>
      </c>
      <c r="I7">
        <v>0.92357352919171398</v>
      </c>
      <c r="J7">
        <v>9</v>
      </c>
      <c r="K7">
        <v>11</v>
      </c>
      <c r="L7">
        <v>17</v>
      </c>
      <c r="M7">
        <v>9.0435571682863696</v>
      </c>
      <c r="N7">
        <v>9.5496788192392401</v>
      </c>
      <c r="O7">
        <v>18.406764012474301</v>
      </c>
      <c r="P7">
        <v>-19</v>
      </c>
      <c r="Q7">
        <v>-22.301484768258799</v>
      </c>
      <c r="R7">
        <v>-3.7836478227394199</v>
      </c>
      <c r="S7">
        <v>7.0851325909982998</v>
      </c>
      <c r="T7">
        <v>0.90244218800581599</v>
      </c>
      <c r="U7">
        <v>0.88401215990742699</v>
      </c>
      <c r="V7">
        <v>35</v>
      </c>
      <c r="W7">
        <v>38.783647822739397</v>
      </c>
      <c r="X7">
        <v>54</v>
      </c>
      <c r="Y7">
        <v>61.085132590998299</v>
      </c>
      <c r="Z7">
        <v>22</v>
      </c>
      <c r="AA7">
        <v>21.7055966098449</v>
      </c>
      <c r="AB7">
        <v>-27</v>
      </c>
      <c r="AC7">
        <v>-34.272783630277402</v>
      </c>
      <c r="AD7">
        <v>13</v>
      </c>
      <c r="AE7">
        <v>17.078051212894401</v>
      </c>
      <c r="AF7">
        <v>27</v>
      </c>
      <c r="AG7">
        <v>26.812348960720801</v>
      </c>
      <c r="AH7">
        <v>1.11046438072877</v>
      </c>
      <c r="AI7">
        <v>415</v>
      </c>
      <c r="AJ7">
        <v>373.717525030064</v>
      </c>
      <c r="AK7">
        <v>1.03123650455031</v>
      </c>
      <c r="AL7">
        <v>497</v>
      </c>
      <c r="AM7">
        <v>481.94570092019899</v>
      </c>
      <c r="AN7">
        <v>0.83537398281682296</v>
      </c>
      <c r="AO7">
        <v>129</v>
      </c>
      <c r="AP7">
        <v>154.42185494575801</v>
      </c>
      <c r="AQ7">
        <v>0.78187316337921797</v>
      </c>
      <c r="AR7">
        <v>164</v>
      </c>
      <c r="AS7">
        <v>209.75269094951301</v>
      </c>
      <c r="AT7">
        <v>1.2682649543469999</v>
      </c>
      <c r="AU7">
        <v>618</v>
      </c>
      <c r="AV7">
        <v>487.27988412972599</v>
      </c>
      <c r="AW7">
        <v>1.20221548779084</v>
      </c>
      <c r="AX7">
        <v>563</v>
      </c>
      <c r="AY7">
        <v>468.30206873690503</v>
      </c>
      <c r="AZ7">
        <v>1.53661874837921</v>
      </c>
      <c r="BA7">
        <v>104</v>
      </c>
      <c r="BB7">
        <v>67.681069302126303</v>
      </c>
      <c r="BC7">
        <v>1.4109398170780101</v>
      </c>
      <c r="BD7">
        <v>84</v>
      </c>
      <c r="BE7">
        <v>59.534785951366402</v>
      </c>
      <c r="BF7">
        <v>1.46098299547782</v>
      </c>
      <c r="BG7">
        <v>6</v>
      </c>
      <c r="BH7">
        <v>4.1068239798627104</v>
      </c>
      <c r="BI7">
        <v>2.66318243740076</v>
      </c>
      <c r="BJ7">
        <v>9</v>
      </c>
      <c r="BK7">
        <v>3.37941549689097</v>
      </c>
    </row>
    <row r="8" spans="1:63" x14ac:dyDescent="0.45">
      <c r="A8">
        <v>9</v>
      </c>
      <c r="B8" t="s">
        <v>71</v>
      </c>
      <c r="C8">
        <v>1.03070123628788</v>
      </c>
      <c r="D8">
        <v>757</v>
      </c>
      <c r="E8">
        <v>734.45143301309099</v>
      </c>
      <c r="F8">
        <v>530</v>
      </c>
      <c r="G8">
        <v>1.0291925606846499</v>
      </c>
      <c r="H8">
        <v>1.0371179222977001</v>
      </c>
      <c r="I8">
        <v>0.94282697352772704</v>
      </c>
      <c r="J8">
        <v>204</v>
      </c>
      <c r="K8">
        <v>145</v>
      </c>
      <c r="L8">
        <v>181</v>
      </c>
      <c r="M8">
        <v>198.21363639112499</v>
      </c>
      <c r="N8">
        <v>139.81052383971499</v>
      </c>
      <c r="O8">
        <v>191.975839769158</v>
      </c>
      <c r="P8">
        <v>86</v>
      </c>
      <c r="Q8">
        <v>15.553656146937399</v>
      </c>
      <c r="R8">
        <v>54.848112230742103</v>
      </c>
      <c r="S8">
        <v>15.5982316223204</v>
      </c>
      <c r="T8">
        <v>1.0770174357082001</v>
      </c>
      <c r="U8">
        <v>0.97760799422933697</v>
      </c>
      <c r="V8">
        <v>767</v>
      </c>
      <c r="W8">
        <v>712.15188776925697</v>
      </c>
      <c r="X8">
        <v>681</v>
      </c>
      <c r="Y8">
        <v>696.59823162231999</v>
      </c>
      <c r="Z8">
        <v>438</v>
      </c>
      <c r="AA8">
        <v>399.13359734359898</v>
      </c>
      <c r="AB8">
        <v>-374</v>
      </c>
      <c r="AC8">
        <v>-390.36284045138899</v>
      </c>
      <c r="AD8">
        <v>329</v>
      </c>
      <c r="AE8">
        <v>313.01829042565799</v>
      </c>
      <c r="AF8">
        <v>307</v>
      </c>
      <c r="AG8">
        <v>306.235391170931</v>
      </c>
      <c r="AH8">
        <v>1.1047222916550901</v>
      </c>
      <c r="AI8">
        <v>6766</v>
      </c>
      <c r="AJ8">
        <v>6124.6161601963904</v>
      </c>
      <c r="AK8">
        <v>1.01845116637945</v>
      </c>
      <c r="AL8">
        <v>6153</v>
      </c>
      <c r="AM8">
        <v>6041.5267841202503</v>
      </c>
      <c r="AN8">
        <v>1.00182193808632</v>
      </c>
      <c r="AO8">
        <v>2610</v>
      </c>
      <c r="AP8">
        <v>2605.2533896249101</v>
      </c>
      <c r="AQ8">
        <v>0.88190847493011204</v>
      </c>
      <c r="AR8">
        <v>2264</v>
      </c>
      <c r="AS8">
        <v>2567.1598180065198</v>
      </c>
      <c r="AT8">
        <v>1.2068661970782</v>
      </c>
      <c r="AU8">
        <v>8314</v>
      </c>
      <c r="AV8">
        <v>6888.91612021948</v>
      </c>
      <c r="AW8">
        <v>1.24118692395603</v>
      </c>
      <c r="AX8">
        <v>8570</v>
      </c>
      <c r="AY8">
        <v>6904.6811842690204</v>
      </c>
      <c r="AZ8">
        <v>1.3313049457983499</v>
      </c>
      <c r="BA8">
        <v>1223</v>
      </c>
      <c r="BB8">
        <v>918.64752989901694</v>
      </c>
      <c r="BC8">
        <v>1.3319840872176001</v>
      </c>
      <c r="BD8">
        <v>1227</v>
      </c>
      <c r="BE8">
        <v>921.18217610473698</v>
      </c>
      <c r="BF8">
        <v>1.61310050721769</v>
      </c>
      <c r="BG8">
        <v>88</v>
      </c>
      <c r="BH8">
        <v>54.5533273384086</v>
      </c>
      <c r="BI8">
        <v>1.33789798176865</v>
      </c>
      <c r="BJ8">
        <v>73</v>
      </c>
      <c r="BK8">
        <v>54.563203618482703</v>
      </c>
    </row>
    <row r="9" spans="1:63" x14ac:dyDescent="0.45">
      <c r="A9">
        <v>0</v>
      </c>
      <c r="B9" t="s">
        <v>62</v>
      </c>
      <c r="C9">
        <v>1.0242634188194399</v>
      </c>
      <c r="D9">
        <v>976</v>
      </c>
      <c r="E9">
        <v>952.87987647252703</v>
      </c>
      <c r="F9">
        <v>604</v>
      </c>
      <c r="G9">
        <v>1.0598168953251601</v>
      </c>
      <c r="H9">
        <v>0.84846145236160397</v>
      </c>
      <c r="I9">
        <v>1.04727624979964</v>
      </c>
      <c r="J9">
        <v>280</v>
      </c>
      <c r="K9">
        <v>136</v>
      </c>
      <c r="L9">
        <v>188</v>
      </c>
      <c r="M9">
        <v>264.19658078209</v>
      </c>
      <c r="N9">
        <v>160.29013412625599</v>
      </c>
      <c r="O9">
        <v>179.51328509165199</v>
      </c>
      <c r="P9">
        <v>197</v>
      </c>
      <c r="Q9">
        <v>188.59571682373701</v>
      </c>
      <c r="R9">
        <v>40.010495896587798</v>
      </c>
      <c r="S9">
        <v>-31.606212720325001</v>
      </c>
      <c r="T9">
        <v>1.0447049889558899</v>
      </c>
      <c r="U9">
        <v>1.0447430502496899</v>
      </c>
      <c r="V9">
        <v>935</v>
      </c>
      <c r="W9">
        <v>894.98950410341195</v>
      </c>
      <c r="X9">
        <v>738</v>
      </c>
      <c r="Y9">
        <v>706.39378727967403</v>
      </c>
      <c r="Z9">
        <v>510</v>
      </c>
      <c r="AA9">
        <v>502.17095081833003</v>
      </c>
      <c r="AB9">
        <v>-402</v>
      </c>
      <c r="AC9">
        <v>-396.40374710517801</v>
      </c>
      <c r="AD9">
        <v>425</v>
      </c>
      <c r="AE9">
        <v>392.81855328508101</v>
      </c>
      <c r="AF9">
        <v>336</v>
      </c>
      <c r="AG9">
        <v>309.99004017449602</v>
      </c>
      <c r="AH9">
        <v>1.0926882844391601</v>
      </c>
      <c r="AI9">
        <v>8063</v>
      </c>
      <c r="AJ9">
        <v>7379.04864070032</v>
      </c>
      <c r="AK9">
        <v>1.0209512723590599</v>
      </c>
      <c r="AL9">
        <v>6594</v>
      </c>
      <c r="AM9">
        <v>6458.6823862450701</v>
      </c>
      <c r="AN9">
        <v>0.993545755379589</v>
      </c>
      <c r="AO9">
        <v>3154</v>
      </c>
      <c r="AP9">
        <v>3174.48892808665</v>
      </c>
      <c r="AQ9">
        <v>0.94777602392550098</v>
      </c>
      <c r="AR9">
        <v>2563</v>
      </c>
      <c r="AS9">
        <v>2704.2254027323402</v>
      </c>
      <c r="AT9">
        <v>1.21360249203319</v>
      </c>
      <c r="AU9">
        <v>9427</v>
      </c>
      <c r="AV9">
        <v>7767.7823355541896</v>
      </c>
      <c r="AW9">
        <v>1.15651871461061</v>
      </c>
      <c r="AX9">
        <v>9175</v>
      </c>
      <c r="AY9">
        <v>7933.2914237268596</v>
      </c>
      <c r="AZ9">
        <v>1.3677937011546799</v>
      </c>
      <c r="BA9">
        <v>1383</v>
      </c>
      <c r="BB9">
        <v>1011.11739206905</v>
      </c>
      <c r="BC9">
        <v>1.2447128773538301</v>
      </c>
      <c r="BD9">
        <v>1351</v>
      </c>
      <c r="BE9">
        <v>1085.39087574326</v>
      </c>
      <c r="BF9">
        <v>1.9009282995294601</v>
      </c>
      <c r="BG9">
        <v>112</v>
      </c>
      <c r="BH9">
        <v>58.918582056842098</v>
      </c>
      <c r="BI9">
        <v>1.4228601509069201</v>
      </c>
      <c r="BJ9">
        <v>93</v>
      </c>
      <c r="BK9">
        <v>65.361307603366399</v>
      </c>
    </row>
    <row r="10" spans="1:63" x14ac:dyDescent="0.45">
      <c r="A10">
        <v>36</v>
      </c>
      <c r="B10" t="s">
        <v>98</v>
      </c>
      <c r="C10">
        <v>1.0179384167621801</v>
      </c>
      <c r="D10">
        <v>543</v>
      </c>
      <c r="E10">
        <v>533.43109077968904</v>
      </c>
      <c r="F10">
        <v>488</v>
      </c>
      <c r="G10">
        <v>0.99999403231191397</v>
      </c>
      <c r="H10">
        <v>1.0711997486728899</v>
      </c>
      <c r="I10">
        <v>0.95661025939176203</v>
      </c>
      <c r="J10">
        <v>133</v>
      </c>
      <c r="K10">
        <v>144</v>
      </c>
      <c r="L10">
        <v>211</v>
      </c>
      <c r="M10">
        <v>133.00079370725101</v>
      </c>
      <c r="N10">
        <v>134.42870965793301</v>
      </c>
      <c r="O10">
        <v>220.57049663481399</v>
      </c>
      <c r="P10">
        <v>-172</v>
      </c>
      <c r="Q10">
        <v>-202.81335392888499</v>
      </c>
      <c r="R10">
        <v>-72.529471837352901</v>
      </c>
      <c r="S10">
        <v>103.34282576623799</v>
      </c>
      <c r="T10">
        <v>0.86704756464747401</v>
      </c>
      <c r="U10">
        <v>0.86190443442759801</v>
      </c>
      <c r="V10">
        <v>473</v>
      </c>
      <c r="W10">
        <v>545.52947183735296</v>
      </c>
      <c r="X10">
        <v>645</v>
      </c>
      <c r="Y10">
        <v>748.34282576623798</v>
      </c>
      <c r="Z10">
        <v>278</v>
      </c>
      <c r="AA10">
        <v>305.717977651561</v>
      </c>
      <c r="AB10">
        <v>-342</v>
      </c>
      <c r="AC10">
        <v>-419.63516538534901</v>
      </c>
      <c r="AD10">
        <v>195</v>
      </c>
      <c r="AE10">
        <v>239.81149418579099</v>
      </c>
      <c r="AF10">
        <v>303</v>
      </c>
      <c r="AG10">
        <v>328.707660380888</v>
      </c>
      <c r="AH10">
        <v>1.0167238967932799</v>
      </c>
      <c r="AI10">
        <v>5179</v>
      </c>
      <c r="AJ10">
        <v>5093.8116201796902</v>
      </c>
      <c r="AK10">
        <v>1.0738574240980401</v>
      </c>
      <c r="AL10">
        <v>6533</v>
      </c>
      <c r="AM10">
        <v>6083.6754055010797</v>
      </c>
      <c r="AN10">
        <v>0.85774529654964704</v>
      </c>
      <c r="AO10">
        <v>1821</v>
      </c>
      <c r="AP10">
        <v>2123.0078524768601</v>
      </c>
      <c r="AQ10">
        <v>0.87144823372278102</v>
      </c>
      <c r="AR10">
        <v>2287</v>
      </c>
      <c r="AS10">
        <v>2624.3670151582601</v>
      </c>
      <c r="AT10">
        <v>1.29932929283168</v>
      </c>
      <c r="AU10">
        <v>8359</v>
      </c>
      <c r="AV10">
        <v>6433.3191332759598</v>
      </c>
      <c r="AW10">
        <v>1.2056283344284899</v>
      </c>
      <c r="AX10">
        <v>7541</v>
      </c>
      <c r="AY10">
        <v>6254.8297718754702</v>
      </c>
      <c r="AZ10">
        <v>1.30699711332257</v>
      </c>
      <c r="BA10">
        <v>1158</v>
      </c>
      <c r="BB10">
        <v>886.00042662389603</v>
      </c>
      <c r="BC10">
        <v>1.2202157631273201</v>
      </c>
      <c r="BD10">
        <v>986</v>
      </c>
      <c r="BE10">
        <v>808.05381293628898</v>
      </c>
      <c r="BF10">
        <v>1.1449379096019701</v>
      </c>
      <c r="BG10">
        <v>62</v>
      </c>
      <c r="BH10">
        <v>54.151408106971999</v>
      </c>
      <c r="BI10">
        <v>1.5786294443198501</v>
      </c>
      <c r="BJ10">
        <v>74</v>
      </c>
      <c r="BK10">
        <v>46.8761052609673</v>
      </c>
    </row>
    <row r="11" spans="1:63" x14ac:dyDescent="0.45">
      <c r="A11">
        <v>3</v>
      </c>
      <c r="B11" t="s">
        <v>65</v>
      </c>
      <c r="C11">
        <v>1.0164038653855401</v>
      </c>
      <c r="D11">
        <v>1157</v>
      </c>
      <c r="E11">
        <v>1138.32703652806</v>
      </c>
      <c r="F11">
        <v>603</v>
      </c>
      <c r="G11">
        <v>1.0254944570636599</v>
      </c>
      <c r="H11">
        <v>0.95491234131694502</v>
      </c>
      <c r="I11">
        <v>0.98555491316356003</v>
      </c>
      <c r="J11">
        <v>339</v>
      </c>
      <c r="K11">
        <v>140</v>
      </c>
      <c r="L11">
        <v>124</v>
      </c>
      <c r="M11">
        <v>330.57224021538798</v>
      </c>
      <c r="N11">
        <v>146.61031588189701</v>
      </c>
      <c r="O11">
        <v>125.81744390271299</v>
      </c>
      <c r="P11">
        <v>457</v>
      </c>
      <c r="Q11">
        <v>474.01515462186899</v>
      </c>
      <c r="R11">
        <v>0.75326745884967705</v>
      </c>
      <c r="S11">
        <v>-17.768422080719301</v>
      </c>
      <c r="T11">
        <v>1.0007031689674899</v>
      </c>
      <c r="U11">
        <v>1.02975131044246</v>
      </c>
      <c r="V11">
        <v>1072</v>
      </c>
      <c r="W11">
        <v>1071.2467325411501</v>
      </c>
      <c r="X11">
        <v>615</v>
      </c>
      <c r="Y11">
        <v>597.23157791927997</v>
      </c>
      <c r="Z11">
        <v>610</v>
      </c>
      <c r="AA11">
        <v>599.00020197540698</v>
      </c>
      <c r="AB11">
        <v>-349</v>
      </c>
      <c r="AC11">
        <v>-334.52137959566102</v>
      </c>
      <c r="AD11">
        <v>462</v>
      </c>
      <c r="AE11">
        <v>472.24653056574198</v>
      </c>
      <c r="AF11">
        <v>266</v>
      </c>
      <c r="AG11">
        <v>262.71019832361901</v>
      </c>
      <c r="AH11">
        <v>1.0544042824537001</v>
      </c>
      <c r="AI11">
        <v>8665</v>
      </c>
      <c r="AJ11">
        <v>8217.9104772181199</v>
      </c>
      <c r="AK11">
        <v>1.1559494996945201</v>
      </c>
      <c r="AL11">
        <v>6812</v>
      </c>
      <c r="AM11">
        <v>5892.9910015966598</v>
      </c>
      <c r="AN11">
        <v>0.94594441772882798</v>
      </c>
      <c r="AO11">
        <v>3381</v>
      </c>
      <c r="AP11">
        <v>3574.2057742860102</v>
      </c>
      <c r="AQ11">
        <v>1.0248174198453199</v>
      </c>
      <c r="AR11">
        <v>2448</v>
      </c>
      <c r="AS11">
        <v>2388.7181780823698</v>
      </c>
      <c r="AT11">
        <v>1.1447593205079301</v>
      </c>
      <c r="AU11">
        <v>8662</v>
      </c>
      <c r="AV11">
        <v>7566.6560165298597</v>
      </c>
      <c r="AW11">
        <v>1.08298290709045</v>
      </c>
      <c r="AX11">
        <v>8665</v>
      </c>
      <c r="AY11">
        <v>8001.0496410136302</v>
      </c>
      <c r="AZ11">
        <v>1.27169634989338</v>
      </c>
      <c r="BA11">
        <v>1220</v>
      </c>
      <c r="BB11">
        <v>959.34851122461998</v>
      </c>
      <c r="BC11">
        <v>1.23942288718132</v>
      </c>
      <c r="BD11">
        <v>1409</v>
      </c>
      <c r="BE11">
        <v>1136.8194137549899</v>
      </c>
      <c r="BF11">
        <v>1.42219665186914</v>
      </c>
      <c r="BG11">
        <v>74</v>
      </c>
      <c r="BH11">
        <v>52.032185494702397</v>
      </c>
      <c r="BI11">
        <v>1.2893209910065799</v>
      </c>
      <c r="BJ11">
        <v>89</v>
      </c>
      <c r="BK11">
        <v>69.028582192334397</v>
      </c>
    </row>
    <row r="12" spans="1:63" x14ac:dyDescent="0.45">
      <c r="A12">
        <v>38</v>
      </c>
      <c r="B12" t="s">
        <v>100</v>
      </c>
      <c r="C12">
        <v>1.01599246011956</v>
      </c>
      <c r="D12">
        <v>729</v>
      </c>
      <c r="E12">
        <v>717.52500989446798</v>
      </c>
      <c r="F12">
        <v>568</v>
      </c>
      <c r="G12">
        <v>1.0293276392397299</v>
      </c>
      <c r="H12">
        <v>0.96760523331055304</v>
      </c>
      <c r="I12">
        <v>0.997884199206863</v>
      </c>
      <c r="J12">
        <v>193</v>
      </c>
      <c r="K12">
        <v>150</v>
      </c>
      <c r="L12">
        <v>225</v>
      </c>
      <c r="M12">
        <v>187.50103722324101</v>
      </c>
      <c r="N12">
        <v>155.021898224745</v>
      </c>
      <c r="O12">
        <v>225.47706455201299</v>
      </c>
      <c r="P12">
        <v>-58</v>
      </c>
      <c r="Q12">
        <v>-91.162010335743503</v>
      </c>
      <c r="R12">
        <v>26.841223824340801</v>
      </c>
      <c r="S12">
        <v>6.3207865114026101</v>
      </c>
      <c r="T12">
        <v>1.03839074147243</v>
      </c>
      <c r="U12">
        <v>0.99200225197251402</v>
      </c>
      <c r="V12">
        <v>726</v>
      </c>
      <c r="W12">
        <v>699.158776175659</v>
      </c>
      <c r="X12">
        <v>784</v>
      </c>
      <c r="Y12">
        <v>790.32078651140205</v>
      </c>
      <c r="Z12">
        <v>423</v>
      </c>
      <c r="AA12">
        <v>392.30452502605499</v>
      </c>
      <c r="AB12">
        <v>-444</v>
      </c>
      <c r="AC12">
        <v>-443.045414397743</v>
      </c>
      <c r="AD12">
        <v>303</v>
      </c>
      <c r="AE12">
        <v>306.85425114960299</v>
      </c>
      <c r="AF12">
        <v>340</v>
      </c>
      <c r="AG12">
        <v>347.27537211365802</v>
      </c>
      <c r="AH12">
        <v>1.04705448493928</v>
      </c>
      <c r="AI12">
        <v>6536</v>
      </c>
      <c r="AJ12">
        <v>6242.27305647707</v>
      </c>
      <c r="AK12">
        <v>1.0799839650716101</v>
      </c>
      <c r="AL12">
        <v>7230</v>
      </c>
      <c r="AM12">
        <v>6694.5438393805998</v>
      </c>
      <c r="AN12">
        <v>0.95486384381286804</v>
      </c>
      <c r="AO12">
        <v>2523</v>
      </c>
      <c r="AP12">
        <v>2642.2615290630301</v>
      </c>
      <c r="AQ12">
        <v>0.95368256965686604</v>
      </c>
      <c r="AR12">
        <v>2739</v>
      </c>
      <c r="AS12">
        <v>2872.0248090362902</v>
      </c>
      <c r="AT12">
        <v>1.2060548665700901</v>
      </c>
      <c r="AU12">
        <v>8971</v>
      </c>
      <c r="AV12">
        <v>7438.3017295993004</v>
      </c>
      <c r="AW12">
        <v>1.3307016044106501</v>
      </c>
      <c r="AX12">
        <v>9797</v>
      </c>
      <c r="AY12">
        <v>7362.2816471607903</v>
      </c>
      <c r="AZ12">
        <v>1.3213917794390899</v>
      </c>
      <c r="BA12">
        <v>1321</v>
      </c>
      <c r="BB12">
        <v>999.70351000725395</v>
      </c>
      <c r="BC12">
        <v>1.40041853886759</v>
      </c>
      <c r="BD12">
        <v>1355</v>
      </c>
      <c r="BE12">
        <v>967.56788231015298</v>
      </c>
      <c r="BF12">
        <v>1.3904943716377001</v>
      </c>
      <c r="BG12">
        <v>84</v>
      </c>
      <c r="BH12">
        <v>60.410169011375601</v>
      </c>
      <c r="BI12">
        <v>1.4316232633997299</v>
      </c>
      <c r="BJ12">
        <v>82</v>
      </c>
      <c r="BK12">
        <v>57.277638675185599</v>
      </c>
    </row>
    <row r="13" spans="1:63" x14ac:dyDescent="0.45">
      <c r="A13">
        <v>6</v>
      </c>
      <c r="B13" t="s">
        <v>68</v>
      </c>
      <c r="C13">
        <v>1.01263727371115</v>
      </c>
      <c r="D13">
        <v>70</v>
      </c>
      <c r="E13">
        <v>69.126430378630303</v>
      </c>
      <c r="F13">
        <v>76</v>
      </c>
      <c r="G13">
        <v>0.87044602658927905</v>
      </c>
      <c r="H13">
        <v>1.3412977409745199</v>
      </c>
      <c r="I13">
        <v>0.87087963844735605</v>
      </c>
      <c r="J13">
        <v>14</v>
      </c>
      <c r="K13">
        <v>28</v>
      </c>
      <c r="L13">
        <v>34</v>
      </c>
      <c r="M13">
        <v>16.083708320040198</v>
      </c>
      <c r="N13">
        <v>20.875305418509399</v>
      </c>
      <c r="O13">
        <v>39.0409862614502</v>
      </c>
      <c r="P13">
        <v>-41</v>
      </c>
      <c r="Q13">
        <v>-53.337250576903102</v>
      </c>
      <c r="R13">
        <v>1.8853934450174701</v>
      </c>
      <c r="S13">
        <v>10.4518571318856</v>
      </c>
      <c r="T13">
        <v>1.02444923898656</v>
      </c>
      <c r="U13">
        <v>0.91987958345952103</v>
      </c>
      <c r="V13">
        <v>79</v>
      </c>
      <c r="W13">
        <v>77.114606554982501</v>
      </c>
      <c r="X13">
        <v>120</v>
      </c>
      <c r="Y13">
        <v>130.45185713188499</v>
      </c>
      <c r="Z13">
        <v>41</v>
      </c>
      <c r="AA13">
        <v>43.174529468055297</v>
      </c>
      <c r="AB13">
        <v>-61</v>
      </c>
      <c r="AC13">
        <v>-72.982956436824594</v>
      </c>
      <c r="AD13">
        <v>38</v>
      </c>
      <c r="AE13">
        <v>33.940077086927097</v>
      </c>
      <c r="AF13">
        <v>59</v>
      </c>
      <c r="AG13">
        <v>57.468900695061002</v>
      </c>
      <c r="AH13">
        <v>0.93715328352348803</v>
      </c>
      <c r="AI13">
        <v>705</v>
      </c>
      <c r="AJ13">
        <v>752.278215735804</v>
      </c>
      <c r="AK13">
        <v>0.786616207833298</v>
      </c>
      <c r="AL13">
        <v>792</v>
      </c>
      <c r="AM13">
        <v>1006.84424260915</v>
      </c>
      <c r="AN13">
        <v>1.0830565879816301</v>
      </c>
      <c r="AO13">
        <v>335</v>
      </c>
      <c r="AP13">
        <v>309.30978465705101</v>
      </c>
      <c r="AQ13">
        <v>0.92562136288931895</v>
      </c>
      <c r="AR13">
        <v>406</v>
      </c>
      <c r="AS13">
        <v>438.62427584068899</v>
      </c>
      <c r="AT13">
        <v>1.53575252152536</v>
      </c>
      <c r="AU13">
        <v>1540</v>
      </c>
      <c r="AV13">
        <v>1002.76573107652</v>
      </c>
      <c r="AW13">
        <v>1.4749693299200399</v>
      </c>
      <c r="AX13">
        <v>1408</v>
      </c>
      <c r="AY13">
        <v>954.59612036565295</v>
      </c>
      <c r="AZ13">
        <v>1.3161516624832399</v>
      </c>
      <c r="BA13">
        <v>186</v>
      </c>
      <c r="BB13">
        <v>141.32109946133801</v>
      </c>
      <c r="BC13">
        <v>1.19366957210215</v>
      </c>
      <c r="BD13">
        <v>144</v>
      </c>
      <c r="BE13">
        <v>120.63640002685401</v>
      </c>
      <c r="BF13">
        <v>1.84342894756068</v>
      </c>
      <c r="BG13">
        <v>16</v>
      </c>
      <c r="BH13">
        <v>8.6794774602904905</v>
      </c>
      <c r="BI13">
        <v>3.4042213964808501</v>
      </c>
      <c r="BJ13">
        <v>23</v>
      </c>
      <c r="BK13">
        <v>6.7563173252410902</v>
      </c>
    </row>
    <row r="14" spans="1:63" x14ac:dyDescent="0.45">
      <c r="A14">
        <v>27</v>
      </c>
      <c r="B14" t="s">
        <v>89</v>
      </c>
      <c r="C14">
        <v>1.01044744253061</v>
      </c>
      <c r="D14">
        <v>955</v>
      </c>
      <c r="E14">
        <v>945.12585197727299</v>
      </c>
      <c r="F14">
        <v>523</v>
      </c>
      <c r="G14">
        <v>1.01852605627453</v>
      </c>
      <c r="H14">
        <v>0.95807019062823995</v>
      </c>
      <c r="I14">
        <v>1.0019310025080199</v>
      </c>
      <c r="J14">
        <v>278</v>
      </c>
      <c r="K14">
        <v>121</v>
      </c>
      <c r="L14">
        <v>124</v>
      </c>
      <c r="M14">
        <v>272.943434571365</v>
      </c>
      <c r="N14">
        <v>126.295548263176</v>
      </c>
      <c r="O14">
        <v>123.76101716545701</v>
      </c>
      <c r="P14">
        <v>363</v>
      </c>
      <c r="Q14">
        <v>348.68894161082301</v>
      </c>
      <c r="R14">
        <v>41.043282444185301</v>
      </c>
      <c r="S14">
        <v>-26.732224055009201</v>
      </c>
      <c r="T14">
        <v>1.04586063397152</v>
      </c>
      <c r="U14">
        <v>1.0489361174723599</v>
      </c>
      <c r="V14">
        <v>936</v>
      </c>
      <c r="W14">
        <v>894.95671755581395</v>
      </c>
      <c r="X14">
        <v>573</v>
      </c>
      <c r="Y14">
        <v>546.26777594499003</v>
      </c>
      <c r="Z14">
        <v>547</v>
      </c>
      <c r="AA14">
        <v>501.38161975679702</v>
      </c>
      <c r="AB14">
        <v>-328</v>
      </c>
      <c r="AC14">
        <v>-305.825807008781</v>
      </c>
      <c r="AD14">
        <v>389</v>
      </c>
      <c r="AE14">
        <v>393.57509779901699</v>
      </c>
      <c r="AF14">
        <v>245</v>
      </c>
      <c r="AG14">
        <v>240.44196893620901</v>
      </c>
      <c r="AH14">
        <v>1.1149892192516799</v>
      </c>
      <c r="AI14">
        <v>7746</v>
      </c>
      <c r="AJ14">
        <v>6947.1523726468504</v>
      </c>
      <c r="AK14">
        <v>1.05439526844746</v>
      </c>
      <c r="AL14">
        <v>5538</v>
      </c>
      <c r="AM14">
        <v>5252.2997453833405</v>
      </c>
      <c r="AN14">
        <v>1.0280216501535699</v>
      </c>
      <c r="AO14">
        <v>3099</v>
      </c>
      <c r="AP14">
        <v>3014.5279523413301</v>
      </c>
      <c r="AQ14">
        <v>0.90481105485913904</v>
      </c>
      <c r="AR14">
        <v>1947</v>
      </c>
      <c r="AS14">
        <v>2151.8304728307098</v>
      </c>
      <c r="AT14">
        <v>1.0599331035658199</v>
      </c>
      <c r="AU14">
        <v>6987</v>
      </c>
      <c r="AV14">
        <v>6591.9254493461203</v>
      </c>
      <c r="AW14">
        <v>1.1283816875525401</v>
      </c>
      <c r="AX14">
        <v>7783</v>
      </c>
      <c r="AY14">
        <v>6897.48875389966</v>
      </c>
      <c r="AZ14">
        <v>1.2893490194045401</v>
      </c>
      <c r="BA14">
        <v>1084</v>
      </c>
      <c r="BB14">
        <v>840.73434243632096</v>
      </c>
      <c r="BC14">
        <v>1.3378419600334399</v>
      </c>
      <c r="BD14">
        <v>1296</v>
      </c>
      <c r="BE14">
        <v>968.72428785803504</v>
      </c>
      <c r="BF14">
        <v>1.18417673603993</v>
      </c>
      <c r="BG14">
        <v>55</v>
      </c>
      <c r="BH14">
        <v>46.4457697285359</v>
      </c>
      <c r="BI14">
        <v>1.33461038857116</v>
      </c>
      <c r="BJ14">
        <v>78</v>
      </c>
      <c r="BK14">
        <v>58.444022815907097</v>
      </c>
    </row>
    <row r="15" spans="1:63" x14ac:dyDescent="0.45">
      <c r="A15">
        <v>28</v>
      </c>
      <c r="B15" t="s">
        <v>90</v>
      </c>
      <c r="C15">
        <v>1.0082910978700801</v>
      </c>
      <c r="D15">
        <v>347</v>
      </c>
      <c r="E15">
        <v>344.14664647243598</v>
      </c>
      <c r="F15">
        <v>303</v>
      </c>
      <c r="G15">
        <v>0.99507947137549801</v>
      </c>
      <c r="H15">
        <v>1.0486518786452199</v>
      </c>
      <c r="I15">
        <v>0.97187729218096697</v>
      </c>
      <c r="J15">
        <v>86</v>
      </c>
      <c r="K15">
        <v>89</v>
      </c>
      <c r="L15">
        <v>128</v>
      </c>
      <c r="M15">
        <v>86.425257955650693</v>
      </c>
      <c r="N15">
        <v>84.870872605483996</v>
      </c>
      <c r="O15">
        <v>131.70386943886501</v>
      </c>
      <c r="P15">
        <v>-90</v>
      </c>
      <c r="Q15">
        <v>-101.71043081816499</v>
      </c>
      <c r="R15">
        <v>-14.0544674334996</v>
      </c>
      <c r="S15">
        <v>25.7648982516655</v>
      </c>
      <c r="T15">
        <v>0.95961991944210501</v>
      </c>
      <c r="U15">
        <v>0.94271474196448102</v>
      </c>
      <c r="V15">
        <v>334</v>
      </c>
      <c r="W15">
        <v>348.05446743349898</v>
      </c>
      <c r="X15">
        <v>424</v>
      </c>
      <c r="Y15">
        <v>449.76489825166499</v>
      </c>
      <c r="Z15">
        <v>198</v>
      </c>
      <c r="AA15">
        <v>194.96887780020401</v>
      </c>
      <c r="AB15">
        <v>-257</v>
      </c>
      <c r="AC15">
        <v>-252.08773787502199</v>
      </c>
      <c r="AD15">
        <v>136</v>
      </c>
      <c r="AE15">
        <v>153.085589633295</v>
      </c>
      <c r="AF15">
        <v>167</v>
      </c>
      <c r="AG15">
        <v>197.677160376643</v>
      </c>
      <c r="AH15">
        <v>1.1592589160540201</v>
      </c>
      <c r="AI15">
        <v>3728</v>
      </c>
      <c r="AJ15">
        <v>3215.8475974372</v>
      </c>
      <c r="AK15">
        <v>1.1629425061932099</v>
      </c>
      <c r="AL15">
        <v>4314</v>
      </c>
      <c r="AM15">
        <v>3709.5556977459401</v>
      </c>
      <c r="AN15">
        <v>0.88734806693922097</v>
      </c>
      <c r="AO15">
        <v>1197</v>
      </c>
      <c r="AP15">
        <v>1348.96332634033</v>
      </c>
      <c r="AQ15">
        <v>0.94206433318654903</v>
      </c>
      <c r="AR15">
        <v>1509</v>
      </c>
      <c r="AS15">
        <v>1601.8014341926901</v>
      </c>
      <c r="AT15">
        <v>1.3897712216090501</v>
      </c>
      <c r="AU15">
        <v>5548</v>
      </c>
      <c r="AV15">
        <v>3992.02394878822</v>
      </c>
      <c r="AW15">
        <v>1.3943727695380701</v>
      </c>
      <c r="AX15">
        <v>5440</v>
      </c>
      <c r="AY15">
        <v>3901.3957521575499</v>
      </c>
      <c r="AZ15">
        <v>1.2493120930122299</v>
      </c>
      <c r="BA15">
        <v>680</v>
      </c>
      <c r="BB15">
        <v>544.29954196668302</v>
      </c>
      <c r="BC15">
        <v>1.3688026297253</v>
      </c>
      <c r="BD15">
        <v>691</v>
      </c>
      <c r="BE15">
        <v>504.82077181475898</v>
      </c>
      <c r="BF15">
        <v>1.6507333999807099</v>
      </c>
      <c r="BG15">
        <v>55</v>
      </c>
      <c r="BH15">
        <v>33.3185237547398</v>
      </c>
      <c r="BI15">
        <v>1.4560234737682001</v>
      </c>
      <c r="BJ15">
        <v>43</v>
      </c>
      <c r="BK15">
        <v>29.532490907385998</v>
      </c>
    </row>
    <row r="16" spans="1:63" x14ac:dyDescent="0.45">
      <c r="A16">
        <v>5</v>
      </c>
      <c r="B16" t="s">
        <v>67</v>
      </c>
      <c r="C16">
        <v>1.0017341415612</v>
      </c>
      <c r="D16">
        <v>501</v>
      </c>
      <c r="E16">
        <v>500.13269910037201</v>
      </c>
      <c r="F16">
        <v>454</v>
      </c>
      <c r="G16">
        <v>0.99155486253029801</v>
      </c>
      <c r="H16">
        <v>1.0333052349475</v>
      </c>
      <c r="I16">
        <v>0.98545331480851195</v>
      </c>
      <c r="J16">
        <v>125</v>
      </c>
      <c r="K16">
        <v>126</v>
      </c>
      <c r="L16">
        <v>203</v>
      </c>
      <c r="M16">
        <v>126.064633157079</v>
      </c>
      <c r="N16">
        <v>121.938799629134</v>
      </c>
      <c r="O16">
        <v>205.99656721378599</v>
      </c>
      <c r="P16">
        <v>-162</v>
      </c>
      <c r="Q16">
        <v>-177.64125496488401</v>
      </c>
      <c r="R16">
        <v>-14.308801240860801</v>
      </c>
      <c r="S16">
        <v>29.9500562057456</v>
      </c>
      <c r="T16">
        <v>0.97206996794471701</v>
      </c>
      <c r="U16">
        <v>0.95659097939573901</v>
      </c>
      <c r="V16">
        <v>498</v>
      </c>
      <c r="W16">
        <v>512.30880124086002</v>
      </c>
      <c r="X16">
        <v>660</v>
      </c>
      <c r="Y16">
        <v>689.950056205745</v>
      </c>
      <c r="Z16">
        <v>275</v>
      </c>
      <c r="AA16">
        <v>287.27894863623902</v>
      </c>
      <c r="AB16">
        <v>-366</v>
      </c>
      <c r="AC16">
        <v>-387.357149785643</v>
      </c>
      <c r="AD16">
        <v>223</v>
      </c>
      <c r="AE16">
        <v>225.029852604621</v>
      </c>
      <c r="AF16">
        <v>294</v>
      </c>
      <c r="AG16">
        <v>302.59290642010097</v>
      </c>
      <c r="AH16">
        <v>1.05504304079495</v>
      </c>
      <c r="AI16">
        <v>5023</v>
      </c>
      <c r="AJ16">
        <v>4760.9432087389296</v>
      </c>
      <c r="AK16">
        <v>1.0798407687565901</v>
      </c>
      <c r="AL16">
        <v>6084</v>
      </c>
      <c r="AM16">
        <v>5634.1640138346702</v>
      </c>
      <c r="AN16">
        <v>0.92998446629778597</v>
      </c>
      <c r="AO16">
        <v>1850</v>
      </c>
      <c r="AP16">
        <v>1989.2805385930101</v>
      </c>
      <c r="AQ16">
        <v>0.95422861055747399</v>
      </c>
      <c r="AR16">
        <v>2322</v>
      </c>
      <c r="AS16">
        <v>2433.3791444834701</v>
      </c>
      <c r="AT16">
        <v>1.1646315344743601</v>
      </c>
      <c r="AU16">
        <v>6975</v>
      </c>
      <c r="AV16">
        <v>5989.01866687651</v>
      </c>
      <c r="AW16">
        <v>1.2136451054978099</v>
      </c>
      <c r="AX16">
        <v>7076</v>
      </c>
      <c r="AY16">
        <v>5830.3699886776403</v>
      </c>
      <c r="AZ16">
        <v>1.3232070170106001</v>
      </c>
      <c r="BA16">
        <v>1089</v>
      </c>
      <c r="BB16">
        <v>823.00047233748501</v>
      </c>
      <c r="BC16">
        <v>1.32659716224183</v>
      </c>
      <c r="BD16">
        <v>1002</v>
      </c>
      <c r="BE16">
        <v>755.31595311624403</v>
      </c>
      <c r="BF16">
        <v>1.2829217908695201</v>
      </c>
      <c r="BG16">
        <v>64</v>
      </c>
      <c r="BH16">
        <v>49.886127475177503</v>
      </c>
      <c r="BI16">
        <v>1.44135482811597</v>
      </c>
      <c r="BJ16">
        <v>63</v>
      </c>
      <c r="BK16">
        <v>43.7088763787253</v>
      </c>
    </row>
    <row r="17" spans="1:63" x14ac:dyDescent="0.45">
      <c r="A17">
        <v>30</v>
      </c>
      <c r="B17" t="s">
        <v>92</v>
      </c>
      <c r="C17">
        <v>0.99862599974155597</v>
      </c>
      <c r="D17">
        <v>515</v>
      </c>
      <c r="E17">
        <v>515.708583727323</v>
      </c>
      <c r="F17">
        <v>450</v>
      </c>
      <c r="G17">
        <v>0.982505592300563</v>
      </c>
      <c r="H17">
        <v>1.0507504595659101</v>
      </c>
      <c r="I17">
        <v>0.98026596886040795</v>
      </c>
      <c r="J17">
        <v>129</v>
      </c>
      <c r="K17">
        <v>128</v>
      </c>
      <c r="L17">
        <v>193</v>
      </c>
      <c r="M17">
        <v>131.29696259330399</v>
      </c>
      <c r="N17">
        <v>121.817695947408</v>
      </c>
      <c r="O17">
        <v>196.885341459286</v>
      </c>
      <c r="P17">
        <v>-154</v>
      </c>
      <c r="Q17">
        <v>-148.475115859884</v>
      </c>
      <c r="R17">
        <v>8.0898289670096801</v>
      </c>
      <c r="S17">
        <v>-13.6147131071247</v>
      </c>
      <c r="T17">
        <v>1.01553018047424</v>
      </c>
      <c r="U17">
        <v>1.02033912811307</v>
      </c>
      <c r="V17">
        <v>529</v>
      </c>
      <c r="W17">
        <v>520.91017103298998</v>
      </c>
      <c r="X17">
        <v>683</v>
      </c>
      <c r="Y17">
        <v>669.385286892875</v>
      </c>
      <c r="Z17">
        <v>286</v>
      </c>
      <c r="AA17">
        <v>292.43336269467602</v>
      </c>
      <c r="AB17">
        <v>-384</v>
      </c>
      <c r="AC17">
        <v>-375.172441389722</v>
      </c>
      <c r="AD17">
        <v>243</v>
      </c>
      <c r="AE17">
        <v>228.47680833831299</v>
      </c>
      <c r="AF17">
        <v>299</v>
      </c>
      <c r="AG17">
        <v>294.21284550315198</v>
      </c>
      <c r="AH17">
        <v>1.0573242578538899</v>
      </c>
      <c r="AI17">
        <v>5057</v>
      </c>
      <c r="AJ17">
        <v>4782.8279380106696</v>
      </c>
      <c r="AK17">
        <v>1.0455796446468599</v>
      </c>
      <c r="AL17">
        <v>5770</v>
      </c>
      <c r="AM17">
        <v>5518.4700941158299</v>
      </c>
      <c r="AN17">
        <v>0.92551503726999695</v>
      </c>
      <c r="AO17">
        <v>1856</v>
      </c>
      <c r="AP17">
        <v>2005.3699024433599</v>
      </c>
      <c r="AQ17">
        <v>0.98205955118959398</v>
      </c>
      <c r="AR17">
        <v>2337</v>
      </c>
      <c r="AS17">
        <v>2379.69275607485</v>
      </c>
      <c r="AT17">
        <v>1.31057271881193</v>
      </c>
      <c r="AU17">
        <v>7762</v>
      </c>
      <c r="AV17">
        <v>5922.60153792645</v>
      </c>
      <c r="AW17">
        <v>1.18669582348918</v>
      </c>
      <c r="AX17">
        <v>6867</v>
      </c>
      <c r="AY17">
        <v>5786.65557262118</v>
      </c>
      <c r="AZ17">
        <v>1.3372183494800001</v>
      </c>
      <c r="BA17">
        <v>1082</v>
      </c>
      <c r="BB17">
        <v>809.14235167409004</v>
      </c>
      <c r="BC17">
        <v>1.2338033481380799</v>
      </c>
      <c r="BD17">
        <v>928</v>
      </c>
      <c r="BE17">
        <v>752.14579487114395</v>
      </c>
      <c r="BF17">
        <v>1.1587948654212199</v>
      </c>
      <c r="BG17">
        <v>57</v>
      </c>
      <c r="BH17">
        <v>49.1890339704604</v>
      </c>
      <c r="BI17">
        <v>1.27397297536353</v>
      </c>
      <c r="BJ17">
        <v>56</v>
      </c>
      <c r="BK17">
        <v>43.956976390350697</v>
      </c>
    </row>
    <row r="18" spans="1:63" x14ac:dyDescent="0.45">
      <c r="A18">
        <v>26</v>
      </c>
      <c r="B18" t="s">
        <v>88</v>
      </c>
      <c r="C18">
        <v>0.99851213062933697</v>
      </c>
      <c r="D18">
        <v>634</v>
      </c>
      <c r="E18">
        <v>634.94471479320396</v>
      </c>
      <c r="F18">
        <v>567</v>
      </c>
      <c r="G18">
        <v>0.99617610411088597</v>
      </c>
      <c r="H18">
        <v>1.0058640622164201</v>
      </c>
      <c r="I18">
        <v>0.99888019233190295</v>
      </c>
      <c r="J18">
        <v>160</v>
      </c>
      <c r="K18">
        <v>154</v>
      </c>
      <c r="L18">
        <v>253</v>
      </c>
      <c r="M18">
        <v>160.614171871553</v>
      </c>
      <c r="N18">
        <v>153.10219917854499</v>
      </c>
      <c r="O18">
        <v>253.28362894990099</v>
      </c>
      <c r="P18">
        <v>-192</v>
      </c>
      <c r="Q18">
        <v>-211.638793253849</v>
      </c>
      <c r="R18">
        <v>1.0777449767213001</v>
      </c>
      <c r="S18">
        <v>18.561048277128599</v>
      </c>
      <c r="T18">
        <v>1.0016737190993299</v>
      </c>
      <c r="U18">
        <v>0.97830540752818795</v>
      </c>
      <c r="V18">
        <v>645</v>
      </c>
      <c r="W18">
        <v>643.92225502327801</v>
      </c>
      <c r="X18">
        <v>837</v>
      </c>
      <c r="Y18">
        <v>855.56104827712795</v>
      </c>
      <c r="Z18">
        <v>359</v>
      </c>
      <c r="AA18">
        <v>361.13012272097899</v>
      </c>
      <c r="AB18">
        <v>-468</v>
      </c>
      <c r="AC18">
        <v>-480.21063705627898</v>
      </c>
      <c r="AD18">
        <v>286</v>
      </c>
      <c r="AE18">
        <v>282.79213230229902</v>
      </c>
      <c r="AF18">
        <v>369</v>
      </c>
      <c r="AG18">
        <v>375.35041122084903</v>
      </c>
      <c r="AH18">
        <v>1.04635944100767</v>
      </c>
      <c r="AI18">
        <v>6250</v>
      </c>
      <c r="AJ18">
        <v>5973.0908472341398</v>
      </c>
      <c r="AK18">
        <v>1.0418561249660001</v>
      </c>
      <c r="AL18">
        <v>7302</v>
      </c>
      <c r="AM18">
        <v>7008.64526782742</v>
      </c>
      <c r="AN18">
        <v>0.91850058838384396</v>
      </c>
      <c r="AO18">
        <v>2295</v>
      </c>
      <c r="AP18">
        <v>2498.6374848579899</v>
      </c>
      <c r="AQ18">
        <v>0.93983942376571405</v>
      </c>
      <c r="AR18">
        <v>2844</v>
      </c>
      <c r="AS18">
        <v>3026.04884205087</v>
      </c>
      <c r="AT18">
        <v>1.2107268497485399</v>
      </c>
      <c r="AU18">
        <v>9056</v>
      </c>
      <c r="AV18">
        <v>7479.8043851764096</v>
      </c>
      <c r="AW18">
        <v>1.27994556707611</v>
      </c>
      <c r="AX18">
        <v>9331</v>
      </c>
      <c r="AY18">
        <v>7290.1537690509604</v>
      </c>
      <c r="AZ18">
        <v>1.3090938521828099</v>
      </c>
      <c r="BA18">
        <v>1340</v>
      </c>
      <c r="BB18">
        <v>1023.60880983868</v>
      </c>
      <c r="BC18">
        <v>1.3172929713802299</v>
      </c>
      <c r="BD18">
        <v>1243</v>
      </c>
      <c r="BE18">
        <v>943.60178563588897</v>
      </c>
      <c r="BF18">
        <v>1.4549273562838301</v>
      </c>
      <c r="BG18">
        <v>91</v>
      </c>
      <c r="BH18">
        <v>62.546078061540697</v>
      </c>
      <c r="BI18">
        <v>1.5519030532214799</v>
      </c>
      <c r="BJ18">
        <v>85</v>
      </c>
      <c r="BK18">
        <v>54.771462575290698</v>
      </c>
    </row>
    <row r="19" spans="1:63" x14ac:dyDescent="0.45">
      <c r="A19">
        <v>13</v>
      </c>
      <c r="B19" t="s">
        <v>75</v>
      </c>
      <c r="C19">
        <v>0.99604486140182802</v>
      </c>
      <c r="D19">
        <v>1099</v>
      </c>
      <c r="E19">
        <v>1103.36395737564</v>
      </c>
      <c r="F19">
        <v>606</v>
      </c>
      <c r="G19">
        <v>0.99535271294262395</v>
      </c>
      <c r="H19">
        <v>1.00041235915645</v>
      </c>
      <c r="I19">
        <v>1.01027103125736</v>
      </c>
      <c r="J19">
        <v>316</v>
      </c>
      <c r="K19">
        <v>151</v>
      </c>
      <c r="L19">
        <v>139</v>
      </c>
      <c r="M19">
        <v>317.47539931426797</v>
      </c>
      <c r="N19">
        <v>150.937759432843</v>
      </c>
      <c r="O19">
        <v>137.58684125288801</v>
      </c>
      <c r="P19">
        <v>379</v>
      </c>
      <c r="Q19">
        <v>409.38114067002999</v>
      </c>
      <c r="R19">
        <v>-30.129713670027201</v>
      </c>
      <c r="S19">
        <v>-0.25142700000276302</v>
      </c>
      <c r="T19">
        <v>0.97089281345890099</v>
      </c>
      <c r="U19">
        <v>1.00040180195505</v>
      </c>
      <c r="V19">
        <v>1005</v>
      </c>
      <c r="W19">
        <v>1035.12971367002</v>
      </c>
      <c r="X19">
        <v>626</v>
      </c>
      <c r="Y19">
        <v>625.74857299999701</v>
      </c>
      <c r="Z19">
        <v>562</v>
      </c>
      <c r="AA19">
        <v>579.646647607251</v>
      </c>
      <c r="AB19">
        <v>-361</v>
      </c>
      <c r="AC19">
        <v>-350.51436525221999</v>
      </c>
      <c r="AD19">
        <v>443</v>
      </c>
      <c r="AE19">
        <v>455.48306606277498</v>
      </c>
      <c r="AF19">
        <v>265</v>
      </c>
      <c r="AG19">
        <v>275.234207747776</v>
      </c>
      <c r="AH19">
        <v>1.07017037705439</v>
      </c>
      <c r="AI19">
        <v>8647</v>
      </c>
      <c r="AJ19">
        <v>8080.0218221331397</v>
      </c>
      <c r="AK19">
        <v>1.1501469904961901</v>
      </c>
      <c r="AL19">
        <v>6968</v>
      </c>
      <c r="AM19">
        <v>6058.3560689002397</v>
      </c>
      <c r="AN19">
        <v>0.97407416889781895</v>
      </c>
      <c r="AO19">
        <v>3407</v>
      </c>
      <c r="AP19">
        <v>3497.6802678743302</v>
      </c>
      <c r="AQ19">
        <v>1.0252452860191399</v>
      </c>
      <c r="AR19">
        <v>2531</v>
      </c>
      <c r="AS19">
        <v>2468.6775296743299</v>
      </c>
      <c r="AT19">
        <v>1.1692542402120301</v>
      </c>
      <c r="AU19">
        <v>8947</v>
      </c>
      <c r="AV19">
        <v>7651.8858707560103</v>
      </c>
      <c r="AW19">
        <v>1.14488617009192</v>
      </c>
      <c r="AX19">
        <v>9184</v>
      </c>
      <c r="AY19">
        <v>8021.7581799093396</v>
      </c>
      <c r="AZ19">
        <v>1.26935185554983</v>
      </c>
      <c r="BA19">
        <v>1241</v>
      </c>
      <c r="BB19">
        <v>977.66430527053706</v>
      </c>
      <c r="BC19">
        <v>1.2444904680059701</v>
      </c>
      <c r="BD19">
        <v>1409</v>
      </c>
      <c r="BE19">
        <v>1132.1902708163</v>
      </c>
      <c r="BF19">
        <v>1.75992675135617</v>
      </c>
      <c r="BG19">
        <v>94</v>
      </c>
      <c r="BH19">
        <v>53.411313810398397</v>
      </c>
      <c r="BI19">
        <v>1.1985028109348399</v>
      </c>
      <c r="BJ19">
        <v>82</v>
      </c>
      <c r="BK19">
        <v>68.418696436798001</v>
      </c>
    </row>
    <row r="20" spans="1:63" x14ac:dyDescent="0.45">
      <c r="A20">
        <v>29</v>
      </c>
      <c r="B20" t="s">
        <v>91</v>
      </c>
      <c r="C20">
        <v>0.99471420668614596</v>
      </c>
      <c r="D20">
        <v>290</v>
      </c>
      <c r="E20">
        <v>291.54102560385002</v>
      </c>
      <c r="F20">
        <v>261</v>
      </c>
      <c r="G20">
        <v>0.99332214646310402</v>
      </c>
      <c r="H20">
        <v>0.99903271122470205</v>
      </c>
      <c r="I20">
        <v>1.00480506829923</v>
      </c>
      <c r="J20">
        <v>73</v>
      </c>
      <c r="K20">
        <v>71</v>
      </c>
      <c r="L20">
        <v>117</v>
      </c>
      <c r="M20">
        <v>73.490760535168903</v>
      </c>
      <c r="N20">
        <v>71.068743998344004</v>
      </c>
      <c r="O20">
        <v>116.44049546648699</v>
      </c>
      <c r="P20">
        <v>-102</v>
      </c>
      <c r="Q20">
        <v>-98.032760712921302</v>
      </c>
      <c r="R20">
        <v>-18.694708462042001</v>
      </c>
      <c r="S20">
        <v>14.727469174963399</v>
      </c>
      <c r="T20">
        <v>0.93699008465992295</v>
      </c>
      <c r="U20">
        <v>0.96268952549528397</v>
      </c>
      <c r="V20">
        <v>278</v>
      </c>
      <c r="W20">
        <v>296.694708462042</v>
      </c>
      <c r="X20">
        <v>380</v>
      </c>
      <c r="Y20">
        <v>394.72746917496301</v>
      </c>
      <c r="Z20">
        <v>154</v>
      </c>
      <c r="AA20">
        <v>166.32026280934201</v>
      </c>
      <c r="AB20">
        <v>-213</v>
      </c>
      <c r="AC20">
        <v>-221.23225041889199</v>
      </c>
      <c r="AD20">
        <v>124</v>
      </c>
      <c r="AE20">
        <v>130.37444565269899</v>
      </c>
      <c r="AF20">
        <v>167</v>
      </c>
      <c r="AG20">
        <v>173.49521875606999</v>
      </c>
      <c r="AH20">
        <v>1.0227968247938799</v>
      </c>
      <c r="AI20">
        <v>2811</v>
      </c>
      <c r="AJ20">
        <v>2748.3464280078101</v>
      </c>
      <c r="AK20">
        <v>1.0434851143841299</v>
      </c>
      <c r="AL20">
        <v>3376</v>
      </c>
      <c r="AM20">
        <v>3235.3120839605999</v>
      </c>
      <c r="AN20">
        <v>0.92233797040301002</v>
      </c>
      <c r="AO20">
        <v>1060</v>
      </c>
      <c r="AP20">
        <v>1149.2533474869699</v>
      </c>
      <c r="AQ20">
        <v>0.97534105782448099</v>
      </c>
      <c r="AR20">
        <v>1363</v>
      </c>
      <c r="AS20">
        <v>1397.4598824335301</v>
      </c>
      <c r="AT20">
        <v>1.19579076852446</v>
      </c>
      <c r="AU20">
        <v>4118</v>
      </c>
      <c r="AV20">
        <v>3443.74627099802</v>
      </c>
      <c r="AW20">
        <v>1.3577327636780101</v>
      </c>
      <c r="AX20">
        <v>4554</v>
      </c>
      <c r="AY20">
        <v>3354.12101838324</v>
      </c>
      <c r="AZ20">
        <v>1.14120525802704</v>
      </c>
      <c r="BA20">
        <v>539</v>
      </c>
      <c r="BB20">
        <v>472.30767314535399</v>
      </c>
      <c r="BC20">
        <v>1.37769282543705</v>
      </c>
      <c r="BD20">
        <v>598</v>
      </c>
      <c r="BE20">
        <v>434.059021691059</v>
      </c>
      <c r="BF20">
        <v>1.01014363453346</v>
      </c>
      <c r="BG20">
        <v>29</v>
      </c>
      <c r="BH20">
        <v>28.708788541140098</v>
      </c>
      <c r="BI20">
        <v>1.8236010192329899</v>
      </c>
      <c r="BJ20">
        <v>46</v>
      </c>
      <c r="BK20">
        <v>25.2248159081132</v>
      </c>
    </row>
    <row r="21" spans="1:63" x14ac:dyDescent="0.45">
      <c r="A21">
        <v>18</v>
      </c>
      <c r="B21" t="s">
        <v>80</v>
      </c>
      <c r="C21">
        <v>0.993296521316829</v>
      </c>
      <c r="D21">
        <v>639</v>
      </c>
      <c r="E21">
        <v>643.31243116895905</v>
      </c>
      <c r="F21">
        <v>529</v>
      </c>
      <c r="G21">
        <v>0.99588841568684405</v>
      </c>
      <c r="H21">
        <v>0.98424916070360002</v>
      </c>
      <c r="I21">
        <v>1.01342907421699</v>
      </c>
      <c r="J21">
        <v>166</v>
      </c>
      <c r="K21">
        <v>141</v>
      </c>
      <c r="L21">
        <v>222</v>
      </c>
      <c r="M21">
        <v>166.68534083259999</v>
      </c>
      <c r="N21">
        <v>143.256408671158</v>
      </c>
      <c r="O21">
        <v>219.05825049623999</v>
      </c>
      <c r="P21">
        <v>-120</v>
      </c>
      <c r="Q21">
        <v>-122.147245745814</v>
      </c>
      <c r="R21">
        <v>0.44156715944006902</v>
      </c>
      <c r="S21">
        <v>1.70567858637457</v>
      </c>
      <c r="T21">
        <v>1.00069477035725</v>
      </c>
      <c r="U21">
        <v>0.99774889032169201</v>
      </c>
      <c r="V21">
        <v>636</v>
      </c>
      <c r="W21">
        <v>635.55843284055902</v>
      </c>
      <c r="X21">
        <v>756</v>
      </c>
      <c r="Y21">
        <v>757.70567858637401</v>
      </c>
      <c r="Z21">
        <v>381</v>
      </c>
      <c r="AA21">
        <v>356.58708216111103</v>
      </c>
      <c r="AB21">
        <v>-418</v>
      </c>
      <c r="AC21">
        <v>-424.78743010496299</v>
      </c>
      <c r="AD21">
        <v>255</v>
      </c>
      <c r="AE21">
        <v>278.97135067944799</v>
      </c>
      <c r="AF21">
        <v>338</v>
      </c>
      <c r="AG21">
        <v>332.91824848141101</v>
      </c>
      <c r="AH21">
        <v>1.05220617067457</v>
      </c>
      <c r="AI21">
        <v>6039</v>
      </c>
      <c r="AJ21">
        <v>5739.3694965012</v>
      </c>
      <c r="AK21">
        <v>1.0993318094144899</v>
      </c>
      <c r="AL21">
        <v>6965</v>
      </c>
      <c r="AM21">
        <v>6335.6667571636699</v>
      </c>
      <c r="AN21">
        <v>0.91491424285369305</v>
      </c>
      <c r="AO21">
        <v>2213</v>
      </c>
      <c r="AP21">
        <v>2418.8059343108098</v>
      </c>
      <c r="AQ21">
        <v>0.94121985386279206</v>
      </c>
      <c r="AR21">
        <v>2561</v>
      </c>
      <c r="AS21">
        <v>2720.9370791421202</v>
      </c>
      <c r="AT21">
        <v>1.2588120255280499</v>
      </c>
      <c r="AU21">
        <v>8746</v>
      </c>
      <c r="AV21">
        <v>6947.8205026927599</v>
      </c>
      <c r="AW21">
        <v>1.1874688231202299</v>
      </c>
      <c r="AX21">
        <v>8119</v>
      </c>
      <c r="AY21">
        <v>6837.2321377383496</v>
      </c>
      <c r="AZ21">
        <v>1.3479342890352599</v>
      </c>
      <c r="BA21">
        <v>1265</v>
      </c>
      <c r="BB21">
        <v>938.473047454989</v>
      </c>
      <c r="BC21">
        <v>1.3828992795597701</v>
      </c>
      <c r="BD21">
        <v>1238</v>
      </c>
      <c r="BE21">
        <v>895.22065583409403</v>
      </c>
      <c r="BF21">
        <v>1.71761809700127</v>
      </c>
      <c r="BG21">
        <v>98</v>
      </c>
      <c r="BH21">
        <v>57.0557565567658</v>
      </c>
      <c r="BI21">
        <v>1.4820294931350799</v>
      </c>
      <c r="BJ21">
        <v>78</v>
      </c>
      <c r="BK21">
        <v>52.630531552377299</v>
      </c>
    </row>
    <row r="22" spans="1:63" x14ac:dyDescent="0.45">
      <c r="A22">
        <v>10</v>
      </c>
      <c r="B22" t="s">
        <v>72</v>
      </c>
      <c r="C22">
        <v>0.99287438889358304</v>
      </c>
      <c r="D22">
        <v>778</v>
      </c>
      <c r="E22">
        <v>783.583511371432</v>
      </c>
      <c r="F22">
        <v>606</v>
      </c>
      <c r="G22">
        <v>1.021640853261</v>
      </c>
      <c r="H22">
        <v>0.88660738980188802</v>
      </c>
      <c r="I22">
        <v>1.0620081695453201</v>
      </c>
      <c r="J22">
        <v>210</v>
      </c>
      <c r="K22">
        <v>148</v>
      </c>
      <c r="L22">
        <v>248</v>
      </c>
      <c r="M22">
        <v>205.551686123058</v>
      </c>
      <c r="N22">
        <v>166.928453002259</v>
      </c>
      <c r="O22">
        <v>233.51986087468299</v>
      </c>
      <c r="P22">
        <v>-82</v>
      </c>
      <c r="Q22">
        <v>-67.918307231517204</v>
      </c>
      <c r="R22">
        <v>0.89503902686146797</v>
      </c>
      <c r="S22">
        <v>-14.9767317953442</v>
      </c>
      <c r="T22">
        <v>1.00117597318734</v>
      </c>
      <c r="U22">
        <v>1.01806551440682</v>
      </c>
      <c r="V22">
        <v>762</v>
      </c>
      <c r="W22">
        <v>761.10496097313796</v>
      </c>
      <c r="X22">
        <v>844</v>
      </c>
      <c r="Y22">
        <v>829.02326820465498</v>
      </c>
      <c r="Z22">
        <v>398</v>
      </c>
      <c r="AA22">
        <v>427.476808544633</v>
      </c>
      <c r="AB22">
        <v>-481</v>
      </c>
      <c r="AC22">
        <v>-465.00204947508797</v>
      </c>
      <c r="AD22">
        <v>364</v>
      </c>
      <c r="AE22">
        <v>333.62815242850502</v>
      </c>
      <c r="AF22">
        <v>363</v>
      </c>
      <c r="AG22">
        <v>364.02121872956701</v>
      </c>
      <c r="AH22">
        <v>1.08362867307526</v>
      </c>
      <c r="AI22">
        <v>7294</v>
      </c>
      <c r="AJ22">
        <v>6731.0880389498398</v>
      </c>
      <c r="AK22">
        <v>1.1067242422047701</v>
      </c>
      <c r="AL22">
        <v>7828</v>
      </c>
      <c r="AM22">
        <v>7073.1259888238701</v>
      </c>
      <c r="AN22">
        <v>0.94421014891448796</v>
      </c>
      <c r="AO22">
        <v>2692</v>
      </c>
      <c r="AP22">
        <v>2851.0602254115302</v>
      </c>
      <c r="AQ22">
        <v>0.94647808596633398</v>
      </c>
      <c r="AR22">
        <v>2863</v>
      </c>
      <c r="AS22">
        <v>3024.8983494181298</v>
      </c>
      <c r="AT22">
        <v>1.1661649816517199</v>
      </c>
      <c r="AU22">
        <v>9249</v>
      </c>
      <c r="AV22">
        <v>7931.1247941092897</v>
      </c>
      <c r="AW22">
        <v>1.1881985453883599</v>
      </c>
      <c r="AX22">
        <v>9350</v>
      </c>
      <c r="AY22">
        <v>7869.0552486275901</v>
      </c>
      <c r="AZ22">
        <v>1.21375756386033</v>
      </c>
      <c r="BA22">
        <v>1291</v>
      </c>
      <c r="BB22">
        <v>1063.6390976580101</v>
      </c>
      <c r="BC22">
        <v>1.2973575720706201</v>
      </c>
      <c r="BD22">
        <v>1352</v>
      </c>
      <c r="BE22">
        <v>1042.11824797242</v>
      </c>
      <c r="BF22">
        <v>1.2817179537885901</v>
      </c>
      <c r="BG22">
        <v>82</v>
      </c>
      <c r="BH22">
        <v>63.976633671720599</v>
      </c>
      <c r="BI22">
        <v>1.33287290733837</v>
      </c>
      <c r="BJ22">
        <v>83</v>
      </c>
      <c r="BK22">
        <v>62.271503564239801</v>
      </c>
    </row>
    <row r="23" spans="1:63" x14ac:dyDescent="0.45">
      <c r="A23">
        <v>21</v>
      </c>
      <c r="B23" t="s">
        <v>83</v>
      </c>
      <c r="C23">
        <v>0.98401014787006502</v>
      </c>
      <c r="D23">
        <v>160</v>
      </c>
      <c r="E23">
        <v>162.59994914313299</v>
      </c>
      <c r="F23">
        <v>149</v>
      </c>
      <c r="G23">
        <v>0.92150573801388602</v>
      </c>
      <c r="H23">
        <v>1.1626549376245701</v>
      </c>
      <c r="I23">
        <v>0.94447954591167604</v>
      </c>
      <c r="J23">
        <v>37</v>
      </c>
      <c r="K23">
        <v>49</v>
      </c>
      <c r="L23">
        <v>63</v>
      </c>
      <c r="M23">
        <v>40.151676190042799</v>
      </c>
      <c r="N23">
        <v>42.144920573005002</v>
      </c>
      <c r="O23">
        <v>66.703403236952099</v>
      </c>
      <c r="P23">
        <v>-70</v>
      </c>
      <c r="Q23">
        <v>-61.923019356108902</v>
      </c>
      <c r="R23">
        <v>-11.435224051652799</v>
      </c>
      <c r="S23">
        <v>3.3582434077618402</v>
      </c>
      <c r="T23">
        <v>0.93170359393358404</v>
      </c>
      <c r="U23">
        <v>0.98535808716588602</v>
      </c>
      <c r="V23">
        <v>156</v>
      </c>
      <c r="W23">
        <v>167.435224051652</v>
      </c>
      <c r="X23">
        <v>226</v>
      </c>
      <c r="Y23">
        <v>229.35824340776099</v>
      </c>
      <c r="Z23">
        <v>93</v>
      </c>
      <c r="AA23">
        <v>93.804191740969998</v>
      </c>
      <c r="AB23">
        <v>-128</v>
      </c>
      <c r="AC23">
        <v>-128.24281802098201</v>
      </c>
      <c r="AD23">
        <v>63</v>
      </c>
      <c r="AE23">
        <v>73.631032310682798</v>
      </c>
      <c r="AF23">
        <v>98</v>
      </c>
      <c r="AG23">
        <v>101.11542538677899</v>
      </c>
      <c r="AH23">
        <v>0.99814098838588206</v>
      </c>
      <c r="AI23">
        <v>1555</v>
      </c>
      <c r="AJ23">
        <v>1557.89614703091</v>
      </c>
      <c r="AK23">
        <v>1.1338715297424999</v>
      </c>
      <c r="AL23">
        <v>2109</v>
      </c>
      <c r="AM23">
        <v>1859.99907809568</v>
      </c>
      <c r="AN23">
        <v>0.91529158716575898</v>
      </c>
      <c r="AO23">
        <v>597</v>
      </c>
      <c r="AP23">
        <v>652.25116058220999</v>
      </c>
      <c r="AQ23">
        <v>0.959177658040818</v>
      </c>
      <c r="AR23">
        <v>773</v>
      </c>
      <c r="AS23">
        <v>805.89867113763</v>
      </c>
      <c r="AT23">
        <v>1.4104482605884701</v>
      </c>
      <c r="AU23">
        <v>2771</v>
      </c>
      <c r="AV23">
        <v>1964.62364301393</v>
      </c>
      <c r="AW23">
        <v>1.6077145054306801</v>
      </c>
      <c r="AX23">
        <v>3069</v>
      </c>
      <c r="AY23">
        <v>1908.9210115559999</v>
      </c>
      <c r="AZ23">
        <v>1.3227586546157399</v>
      </c>
      <c r="BA23">
        <v>356</v>
      </c>
      <c r="BB23">
        <v>269.13450821715998</v>
      </c>
      <c r="BC23">
        <v>1.40582110769138</v>
      </c>
      <c r="BD23">
        <v>346</v>
      </c>
      <c r="BE23">
        <v>246.119508454526</v>
      </c>
      <c r="BF23">
        <v>1.28194317242103</v>
      </c>
      <c r="BG23">
        <v>21</v>
      </c>
      <c r="BH23">
        <v>16.381381368364401</v>
      </c>
      <c r="BI23">
        <v>1.54561338563062</v>
      </c>
      <c r="BJ23">
        <v>22</v>
      </c>
      <c r="BK23">
        <v>14.2338311796023</v>
      </c>
    </row>
    <row r="24" spans="1:63" x14ac:dyDescent="0.45">
      <c r="A24">
        <v>17</v>
      </c>
      <c r="B24" t="s">
        <v>79</v>
      </c>
      <c r="C24">
        <v>0.98051189854520004</v>
      </c>
      <c r="D24">
        <v>92</v>
      </c>
      <c r="E24">
        <v>93.828540108999803</v>
      </c>
      <c r="F24">
        <v>110</v>
      </c>
      <c r="G24">
        <v>1.0527873983379601</v>
      </c>
      <c r="H24">
        <v>0.78620481771689599</v>
      </c>
      <c r="I24">
        <v>1.0685713435955999</v>
      </c>
      <c r="J24">
        <v>24</v>
      </c>
      <c r="K24">
        <v>20</v>
      </c>
      <c r="L24">
        <v>66</v>
      </c>
      <c r="M24">
        <v>22.796625451528801</v>
      </c>
      <c r="N24">
        <v>25.438663754413302</v>
      </c>
      <c r="O24">
        <v>61.764710794057699</v>
      </c>
      <c r="P24">
        <v>-91</v>
      </c>
      <c r="Q24">
        <v>-90.879692825621206</v>
      </c>
      <c r="R24">
        <v>11.202190779502301</v>
      </c>
      <c r="S24">
        <v>-11.322497953880999</v>
      </c>
      <c r="T24">
        <v>1.10489157840657</v>
      </c>
      <c r="U24">
        <v>1.0572776256108201</v>
      </c>
      <c r="V24">
        <v>118</v>
      </c>
      <c r="W24">
        <v>106.797809220497</v>
      </c>
      <c r="X24">
        <v>209</v>
      </c>
      <c r="Y24">
        <v>197.67750204611801</v>
      </c>
      <c r="Z24">
        <v>58</v>
      </c>
      <c r="AA24">
        <v>59.645368299940401</v>
      </c>
      <c r="AB24">
        <v>-114</v>
      </c>
      <c r="AC24">
        <v>-110.881898513915</v>
      </c>
      <c r="AD24">
        <v>60</v>
      </c>
      <c r="AE24">
        <v>47.152440920557197</v>
      </c>
      <c r="AF24">
        <v>95</v>
      </c>
      <c r="AG24">
        <v>86.795603532203302</v>
      </c>
      <c r="AH24">
        <v>1.0108792986188699</v>
      </c>
      <c r="AI24">
        <v>1075</v>
      </c>
      <c r="AJ24">
        <v>1063.4306207167599</v>
      </c>
      <c r="AK24">
        <v>1.0534648151528401</v>
      </c>
      <c r="AL24">
        <v>1586</v>
      </c>
      <c r="AM24">
        <v>1505.5082781952101</v>
      </c>
      <c r="AN24">
        <v>0.92714541703493203</v>
      </c>
      <c r="AO24">
        <v>401</v>
      </c>
      <c r="AP24">
        <v>432.51036205563298</v>
      </c>
      <c r="AQ24">
        <v>0.97723473450008702</v>
      </c>
      <c r="AR24">
        <v>642</v>
      </c>
      <c r="AS24">
        <v>656.95577258458798</v>
      </c>
      <c r="AT24">
        <v>1.08079927594363</v>
      </c>
      <c r="AU24">
        <v>1570</v>
      </c>
      <c r="AV24">
        <v>1452.6286563517899</v>
      </c>
      <c r="AW24">
        <v>1.0711977401730199</v>
      </c>
      <c r="AX24">
        <v>1471</v>
      </c>
      <c r="AY24">
        <v>1373.2291852691801</v>
      </c>
      <c r="AZ24">
        <v>1.1459891027540301</v>
      </c>
      <c r="BA24">
        <v>238</v>
      </c>
      <c r="BB24">
        <v>207.68085789649999</v>
      </c>
      <c r="BC24">
        <v>1.24106364900141</v>
      </c>
      <c r="BD24">
        <v>215</v>
      </c>
      <c r="BE24">
        <v>173.23849600541601</v>
      </c>
      <c r="BF24">
        <v>0.79376761729661405</v>
      </c>
      <c r="BG24">
        <v>10</v>
      </c>
      <c r="BH24">
        <v>12.5981455807653</v>
      </c>
      <c r="BI24">
        <v>1.2899841536085901</v>
      </c>
      <c r="BJ24">
        <v>12</v>
      </c>
      <c r="BK24">
        <v>9.3024398527929808</v>
      </c>
    </row>
    <row r="25" spans="1:63" x14ac:dyDescent="0.45">
      <c r="A25">
        <v>20</v>
      </c>
      <c r="B25" t="s">
        <v>82</v>
      </c>
      <c r="C25">
        <v>0.97849528367937699</v>
      </c>
      <c r="D25">
        <v>523</v>
      </c>
      <c r="E25">
        <v>534.49414496245095</v>
      </c>
      <c r="F25">
        <v>415</v>
      </c>
      <c r="G25">
        <v>0.98531594280721402</v>
      </c>
      <c r="H25">
        <v>0.95342770163845203</v>
      </c>
      <c r="I25">
        <v>1.0459531206880399</v>
      </c>
      <c r="J25">
        <v>138</v>
      </c>
      <c r="K25">
        <v>109</v>
      </c>
      <c r="L25">
        <v>168</v>
      </c>
      <c r="M25">
        <v>140.05659911158099</v>
      </c>
      <c r="N25">
        <v>114.324347627706</v>
      </c>
      <c r="O25">
        <v>160.61905326071101</v>
      </c>
      <c r="P25">
        <v>-92</v>
      </c>
      <c r="Q25">
        <v>-50.413279683276798</v>
      </c>
      <c r="R25">
        <v>14.9881336556818</v>
      </c>
      <c r="S25">
        <v>-56.574853972404902</v>
      </c>
      <c r="T25">
        <v>1.0287122470235099</v>
      </c>
      <c r="U25">
        <v>1.09883362805602</v>
      </c>
      <c r="V25">
        <v>537</v>
      </c>
      <c r="W25">
        <v>522.01186634431804</v>
      </c>
      <c r="X25">
        <v>629</v>
      </c>
      <c r="Y25">
        <v>572.42514602759502</v>
      </c>
      <c r="Z25">
        <v>280</v>
      </c>
      <c r="AA25">
        <v>293.30397632108202</v>
      </c>
      <c r="AB25">
        <v>-363</v>
      </c>
      <c r="AC25">
        <v>-321.54488443776501</v>
      </c>
      <c r="AD25">
        <v>257</v>
      </c>
      <c r="AE25">
        <v>228.707890023235</v>
      </c>
      <c r="AF25">
        <v>266</v>
      </c>
      <c r="AG25">
        <v>250.88026158982899</v>
      </c>
      <c r="AH25">
        <v>1.1437949997916299</v>
      </c>
      <c r="AI25">
        <v>5275</v>
      </c>
      <c r="AJ25">
        <v>4611.8404093049303</v>
      </c>
      <c r="AK25">
        <v>1.2154757120912001</v>
      </c>
      <c r="AL25">
        <v>5912</v>
      </c>
      <c r="AM25">
        <v>4863.9392306971504</v>
      </c>
      <c r="AN25">
        <v>0.96351200603812204</v>
      </c>
      <c r="AO25">
        <v>1879</v>
      </c>
      <c r="AP25">
        <v>1950.1573288394</v>
      </c>
      <c r="AQ25">
        <v>1.0099236102393601</v>
      </c>
      <c r="AR25">
        <v>2098</v>
      </c>
      <c r="AS25">
        <v>2077.3848425057899</v>
      </c>
      <c r="AT25">
        <v>1.25719091233446</v>
      </c>
      <c r="AU25">
        <v>6825</v>
      </c>
      <c r="AV25">
        <v>5428.7697540914796</v>
      </c>
      <c r="AW25">
        <v>1.2415979535406201</v>
      </c>
      <c r="AX25">
        <v>6688</v>
      </c>
      <c r="AY25">
        <v>5386.6068165850702</v>
      </c>
      <c r="AZ25">
        <v>1.28427935588901</v>
      </c>
      <c r="BA25">
        <v>935</v>
      </c>
      <c r="BB25">
        <v>728.03475015976096</v>
      </c>
      <c r="BC25">
        <v>1.2491438792956899</v>
      </c>
      <c r="BD25">
        <v>889</v>
      </c>
      <c r="BE25">
        <v>711.68743227661002</v>
      </c>
      <c r="BF25">
        <v>1.55764749860332</v>
      </c>
      <c r="BG25">
        <v>68</v>
      </c>
      <c r="BH25">
        <v>43.655576798327402</v>
      </c>
      <c r="BI25">
        <v>1.11414201575659</v>
      </c>
      <c r="BJ25">
        <v>47</v>
      </c>
      <c r="BK25">
        <v>42.184927356933898</v>
      </c>
    </row>
    <row r="26" spans="1:63" x14ac:dyDescent="0.45">
      <c r="A26">
        <v>1</v>
      </c>
      <c r="B26" t="s">
        <v>63</v>
      </c>
      <c r="C26">
        <v>0.97598662181398599</v>
      </c>
      <c r="D26">
        <v>926</v>
      </c>
      <c r="E26">
        <v>948.78349692838901</v>
      </c>
      <c r="F26">
        <v>604</v>
      </c>
      <c r="G26">
        <v>0.96321455286538604</v>
      </c>
      <c r="H26">
        <v>1.0385761792871899</v>
      </c>
      <c r="I26">
        <v>1.01916025755288</v>
      </c>
      <c r="J26">
        <v>253</v>
      </c>
      <c r="K26">
        <v>167</v>
      </c>
      <c r="L26">
        <v>184</v>
      </c>
      <c r="M26">
        <v>262.66214442812498</v>
      </c>
      <c r="N26">
        <v>160.797063644014</v>
      </c>
      <c r="O26">
        <v>180.54079192786</v>
      </c>
      <c r="P26">
        <v>170</v>
      </c>
      <c r="Q26">
        <v>183.25122893786599</v>
      </c>
      <c r="R26">
        <v>-13.176897710756901</v>
      </c>
      <c r="S26">
        <v>-7.4331227109041706E-2</v>
      </c>
      <c r="T26">
        <v>0.98524715793194995</v>
      </c>
      <c r="U26">
        <v>1.0001047028307</v>
      </c>
      <c r="V26">
        <v>880</v>
      </c>
      <c r="W26">
        <v>893.17689771075698</v>
      </c>
      <c r="X26">
        <v>710</v>
      </c>
      <c r="Y26">
        <v>709.92566877289096</v>
      </c>
      <c r="Z26">
        <v>496</v>
      </c>
      <c r="AA26">
        <v>501.58410220519301</v>
      </c>
      <c r="AB26">
        <v>-391</v>
      </c>
      <c r="AC26">
        <v>-398.45946759213098</v>
      </c>
      <c r="AD26">
        <v>384</v>
      </c>
      <c r="AE26">
        <v>391.592795505563</v>
      </c>
      <c r="AF26">
        <v>319</v>
      </c>
      <c r="AG26">
        <v>311.46620118075901</v>
      </c>
      <c r="AH26">
        <v>1.1629203910116299</v>
      </c>
      <c r="AI26">
        <v>8564</v>
      </c>
      <c r="AJ26">
        <v>7364.2186225233499</v>
      </c>
      <c r="AK26">
        <v>1.02237320507558</v>
      </c>
      <c r="AL26">
        <v>6624</v>
      </c>
      <c r="AM26">
        <v>6479.0430413425001</v>
      </c>
      <c r="AN26">
        <v>0.98507978118804196</v>
      </c>
      <c r="AO26">
        <v>3112</v>
      </c>
      <c r="AP26">
        <v>3159.13498523623</v>
      </c>
      <c r="AQ26">
        <v>0.94772313221973703</v>
      </c>
      <c r="AR26">
        <v>2570</v>
      </c>
      <c r="AS26">
        <v>2711.7624468874101</v>
      </c>
      <c r="AT26">
        <v>1.23606452451993</v>
      </c>
      <c r="AU26">
        <v>9631</v>
      </c>
      <c r="AV26">
        <v>7791.6644389907296</v>
      </c>
      <c r="AW26">
        <v>1.2234988343118101</v>
      </c>
      <c r="AX26">
        <v>9714</v>
      </c>
      <c r="AY26">
        <v>7939.5253412430902</v>
      </c>
      <c r="AZ26">
        <v>1.3360121598816701</v>
      </c>
      <c r="BA26">
        <v>1352</v>
      </c>
      <c r="BB26">
        <v>1011.96683727769</v>
      </c>
      <c r="BC26">
        <v>1.35853515252532</v>
      </c>
      <c r="BD26">
        <v>1479</v>
      </c>
      <c r="BE26">
        <v>1088.6726024356001</v>
      </c>
      <c r="BF26">
        <v>1.15584362541328</v>
      </c>
      <c r="BG26">
        <v>68</v>
      </c>
      <c r="BH26">
        <v>58.8314876726389</v>
      </c>
      <c r="BI26">
        <v>1.4037706983303799</v>
      </c>
      <c r="BJ26">
        <v>92</v>
      </c>
      <c r="BK26">
        <v>65.537769173713997</v>
      </c>
    </row>
    <row r="27" spans="1:63" x14ac:dyDescent="0.45">
      <c r="A27">
        <v>19</v>
      </c>
      <c r="B27" t="s">
        <v>81</v>
      </c>
      <c r="C27">
        <v>0.97038858900103198</v>
      </c>
      <c r="D27">
        <v>56</v>
      </c>
      <c r="E27">
        <v>57.708840184991502</v>
      </c>
      <c r="F27">
        <v>73</v>
      </c>
      <c r="G27">
        <v>0.96087468970800904</v>
      </c>
      <c r="H27">
        <v>0.99294301648286998</v>
      </c>
      <c r="I27">
        <v>1.01535214723833</v>
      </c>
      <c r="J27">
        <v>13</v>
      </c>
      <c r="K27">
        <v>17</v>
      </c>
      <c r="L27">
        <v>43</v>
      </c>
      <c r="M27">
        <v>13.529339610298599</v>
      </c>
      <c r="N27">
        <v>17.120821354095501</v>
      </c>
      <c r="O27">
        <v>42.349839035605697</v>
      </c>
      <c r="P27">
        <v>-73</v>
      </c>
      <c r="Q27">
        <v>-67.466501914557597</v>
      </c>
      <c r="R27">
        <v>-5.2211194320553798</v>
      </c>
      <c r="S27">
        <v>-0.31237865338695697</v>
      </c>
      <c r="T27">
        <v>0.92346769628640601</v>
      </c>
      <c r="U27">
        <v>1.0023021897671001</v>
      </c>
      <c r="V27">
        <v>63</v>
      </c>
      <c r="W27">
        <v>68.221119432055303</v>
      </c>
      <c r="X27">
        <v>136</v>
      </c>
      <c r="Y27">
        <v>135.68762134661301</v>
      </c>
      <c r="Z27">
        <v>33</v>
      </c>
      <c r="AA27">
        <v>38.059762780205098</v>
      </c>
      <c r="AB27">
        <v>-82</v>
      </c>
      <c r="AC27">
        <v>-75.846440610517703</v>
      </c>
      <c r="AD27">
        <v>30</v>
      </c>
      <c r="AE27">
        <v>30.161356651850099</v>
      </c>
      <c r="AF27">
        <v>54</v>
      </c>
      <c r="AG27">
        <v>59.841180736095197</v>
      </c>
      <c r="AH27">
        <v>1.1454395105530799</v>
      </c>
      <c r="AI27">
        <v>792</v>
      </c>
      <c r="AJ27">
        <v>691.437647036969</v>
      </c>
      <c r="AK27">
        <v>1.1447238009973599</v>
      </c>
      <c r="AL27">
        <v>1168</v>
      </c>
      <c r="AM27">
        <v>1020.33346295618</v>
      </c>
      <c r="AN27">
        <v>0.94345345273613201</v>
      </c>
      <c r="AO27">
        <v>264</v>
      </c>
      <c r="AP27">
        <v>279.82302596314298</v>
      </c>
      <c r="AQ27">
        <v>1.00359277329092</v>
      </c>
      <c r="AR27">
        <v>448</v>
      </c>
      <c r="AS27">
        <v>446.396199656703</v>
      </c>
      <c r="AT27">
        <v>1.17155573242819</v>
      </c>
      <c r="AU27">
        <v>1127</v>
      </c>
      <c r="AV27">
        <v>961.96874703019796</v>
      </c>
      <c r="AW27">
        <v>1.2144365523535201</v>
      </c>
      <c r="AX27">
        <v>1098</v>
      </c>
      <c r="AY27">
        <v>904.12298433551405</v>
      </c>
      <c r="AZ27">
        <v>1.4595062485783701</v>
      </c>
      <c r="BA27">
        <v>202</v>
      </c>
      <c r="BB27">
        <v>138.40297031736401</v>
      </c>
      <c r="BC27">
        <v>1.5150837113259299</v>
      </c>
      <c r="BD27">
        <v>171</v>
      </c>
      <c r="BE27">
        <v>112.865050770262</v>
      </c>
      <c r="BF27">
        <v>0.84081644537676303</v>
      </c>
      <c r="BG27">
        <v>7</v>
      </c>
      <c r="BH27">
        <v>8.3252415417057506</v>
      </c>
      <c r="BI27">
        <v>1.85003655756999</v>
      </c>
      <c r="BJ27">
        <v>11</v>
      </c>
      <c r="BK27">
        <v>5.9458284513298398</v>
      </c>
    </row>
    <row r="28" spans="1:63" x14ac:dyDescent="0.45">
      <c r="A28">
        <v>2</v>
      </c>
      <c r="B28" t="s">
        <v>64</v>
      </c>
      <c r="C28">
        <v>0.95765483989862499</v>
      </c>
      <c r="D28">
        <v>276</v>
      </c>
      <c r="E28">
        <v>288.20404649050403</v>
      </c>
      <c r="F28">
        <v>261</v>
      </c>
      <c r="G28">
        <v>0.91113913226582</v>
      </c>
      <c r="H28">
        <v>1.0918467063873001</v>
      </c>
      <c r="I28">
        <v>0.99589093433930298</v>
      </c>
      <c r="J28">
        <v>65</v>
      </c>
      <c r="K28">
        <v>81</v>
      </c>
      <c r="L28">
        <v>115</v>
      </c>
      <c r="M28">
        <v>71.339269380690496</v>
      </c>
      <c r="N28">
        <v>74.186238348432795</v>
      </c>
      <c r="O28">
        <v>115.474492270876</v>
      </c>
      <c r="P28">
        <v>-89</v>
      </c>
      <c r="Q28">
        <v>-99.807331653899098</v>
      </c>
      <c r="R28">
        <v>-28.064428458517099</v>
      </c>
      <c r="S28">
        <v>38.871760112416197</v>
      </c>
      <c r="T28">
        <v>0.90456367468302501</v>
      </c>
      <c r="U28">
        <v>0.901308588101564</v>
      </c>
      <c r="V28">
        <v>266</v>
      </c>
      <c r="W28">
        <v>294.064428458517</v>
      </c>
      <c r="X28">
        <v>355</v>
      </c>
      <c r="Y28">
        <v>393.87176011241598</v>
      </c>
      <c r="Z28">
        <v>155</v>
      </c>
      <c r="AA28">
        <v>164.81933161485401</v>
      </c>
      <c r="AB28">
        <v>-180</v>
      </c>
      <c r="AC28">
        <v>-220.76755603766301</v>
      </c>
      <c r="AD28">
        <v>111</v>
      </c>
      <c r="AE28">
        <v>129.245096843662</v>
      </c>
      <c r="AF28">
        <v>175</v>
      </c>
      <c r="AG28">
        <v>173.104204074752</v>
      </c>
      <c r="AH28">
        <v>1.0617542431209599</v>
      </c>
      <c r="AI28">
        <v>2907</v>
      </c>
      <c r="AJ28">
        <v>2737.9217166630101</v>
      </c>
      <c r="AK28">
        <v>0.97901489875438397</v>
      </c>
      <c r="AL28">
        <v>3153</v>
      </c>
      <c r="AM28">
        <v>3220.5842873398601</v>
      </c>
      <c r="AN28">
        <v>0.92794599350658202</v>
      </c>
      <c r="AO28">
        <v>1066</v>
      </c>
      <c r="AP28">
        <v>1148.7737513384</v>
      </c>
      <c r="AQ28">
        <v>0.87231838254121596</v>
      </c>
      <c r="AR28">
        <v>1218</v>
      </c>
      <c r="AS28">
        <v>1396.27918473041</v>
      </c>
      <c r="AT28">
        <v>1.3807350907353499</v>
      </c>
      <c r="AU28">
        <v>4753</v>
      </c>
      <c r="AV28">
        <v>3442.3692364250801</v>
      </c>
      <c r="AW28">
        <v>1.2814756983967399</v>
      </c>
      <c r="AX28">
        <v>4292</v>
      </c>
      <c r="AY28">
        <v>3349.2636695098599</v>
      </c>
      <c r="AZ28">
        <v>1.2246398433319901</v>
      </c>
      <c r="BA28">
        <v>577</v>
      </c>
      <c r="BB28">
        <v>471.15893145375901</v>
      </c>
      <c r="BC28">
        <v>1.14996269939062</v>
      </c>
      <c r="BD28">
        <v>497</v>
      </c>
      <c r="BE28">
        <v>432.187931194084</v>
      </c>
      <c r="BF28">
        <v>1.25667616652317</v>
      </c>
      <c r="BG28">
        <v>36</v>
      </c>
      <c r="BH28">
        <v>28.6469982951938</v>
      </c>
      <c r="BI28">
        <v>1.4693616321703999</v>
      </c>
      <c r="BJ28">
        <v>37</v>
      </c>
      <c r="BK28">
        <v>25.181003226106501</v>
      </c>
    </row>
    <row r="29" spans="1:63" x14ac:dyDescent="0.45">
      <c r="A29">
        <v>32</v>
      </c>
      <c r="B29" t="s">
        <v>94</v>
      </c>
      <c r="C29">
        <v>0.93981488316214301</v>
      </c>
      <c r="D29">
        <v>557</v>
      </c>
      <c r="E29">
        <v>592.66990763744104</v>
      </c>
      <c r="F29">
        <v>456</v>
      </c>
      <c r="G29">
        <v>0.86403955127581999</v>
      </c>
      <c r="H29">
        <v>1.22638636823058</v>
      </c>
      <c r="I29">
        <v>0.96123335786850095</v>
      </c>
      <c r="J29">
        <v>135</v>
      </c>
      <c r="K29">
        <v>152</v>
      </c>
      <c r="L29">
        <v>169</v>
      </c>
      <c r="M29">
        <v>156.24284768059701</v>
      </c>
      <c r="N29">
        <v>123.941364595647</v>
      </c>
      <c r="O29">
        <v>175.815787723754</v>
      </c>
      <c r="P29">
        <v>-69</v>
      </c>
      <c r="Q29">
        <v>-45.878957546158198</v>
      </c>
      <c r="R29">
        <v>0.52798309177524005</v>
      </c>
      <c r="S29">
        <v>-23.649025545616901</v>
      </c>
      <c r="T29">
        <v>1.0009158867668999</v>
      </c>
      <c r="U29">
        <v>1.0379994995048401</v>
      </c>
      <c r="V29">
        <v>577</v>
      </c>
      <c r="W29">
        <v>576.47201690822396</v>
      </c>
      <c r="X29">
        <v>646</v>
      </c>
      <c r="Y29">
        <v>622.35097445438305</v>
      </c>
      <c r="Z29">
        <v>354</v>
      </c>
      <c r="AA29">
        <v>323.26746592795098</v>
      </c>
      <c r="AB29">
        <v>-381</v>
      </c>
      <c r="AC29">
        <v>-349.09749181681502</v>
      </c>
      <c r="AD29">
        <v>223</v>
      </c>
      <c r="AE29">
        <v>253.20455098027301</v>
      </c>
      <c r="AF29">
        <v>265</v>
      </c>
      <c r="AG29">
        <v>273.253482637567</v>
      </c>
      <c r="AH29">
        <v>1.05869121607276</v>
      </c>
      <c r="AI29">
        <v>5390</v>
      </c>
      <c r="AJ29">
        <v>5091.1917641050104</v>
      </c>
      <c r="AK29">
        <v>1.0665210388648401</v>
      </c>
      <c r="AL29">
        <v>5670</v>
      </c>
      <c r="AM29">
        <v>5316.3508204534701</v>
      </c>
      <c r="AN29">
        <v>0.94602569996519204</v>
      </c>
      <c r="AO29">
        <v>2037</v>
      </c>
      <c r="AP29">
        <v>2153.2184591549099</v>
      </c>
      <c r="AQ29">
        <v>0.942615093098912</v>
      </c>
      <c r="AR29">
        <v>2141</v>
      </c>
      <c r="AS29">
        <v>2271.3406730644501</v>
      </c>
      <c r="AT29">
        <v>1.27382998450754</v>
      </c>
      <c r="AU29">
        <v>7594</v>
      </c>
      <c r="AV29">
        <v>5961.5491018103203</v>
      </c>
      <c r="AW29">
        <v>1.2030252116422899</v>
      </c>
      <c r="AX29">
        <v>7119</v>
      </c>
      <c r="AY29">
        <v>5917.5817190743501</v>
      </c>
      <c r="AZ29">
        <v>1.3466803308305599</v>
      </c>
      <c r="BA29">
        <v>1078</v>
      </c>
      <c r="BB29">
        <v>800.48692723917702</v>
      </c>
      <c r="BC29">
        <v>1.3637920513798301</v>
      </c>
      <c r="BD29">
        <v>1072</v>
      </c>
      <c r="BE29">
        <v>786.04358994128597</v>
      </c>
      <c r="BF29">
        <v>1.2522223603313301</v>
      </c>
      <c r="BG29">
        <v>60</v>
      </c>
      <c r="BH29">
        <v>47.914812816570603</v>
      </c>
      <c r="BI29">
        <v>1.45777113755438</v>
      </c>
      <c r="BJ29">
        <v>68</v>
      </c>
      <c r="BK29">
        <v>46.646553939927401</v>
      </c>
    </row>
    <row r="30" spans="1:63" x14ac:dyDescent="0.45">
      <c r="A30">
        <v>8</v>
      </c>
      <c r="B30" t="s">
        <v>70</v>
      </c>
      <c r="C30">
        <v>0.93808909203125901</v>
      </c>
      <c r="D30">
        <v>74</v>
      </c>
      <c r="E30">
        <v>78.883765549140506</v>
      </c>
      <c r="F30">
        <v>76</v>
      </c>
      <c r="G30">
        <v>0.92934262930529499</v>
      </c>
      <c r="H30">
        <v>0.96254832869617801</v>
      </c>
      <c r="I30">
        <v>1.05987474627911</v>
      </c>
      <c r="J30">
        <v>18</v>
      </c>
      <c r="K30">
        <v>20</v>
      </c>
      <c r="L30">
        <v>38</v>
      </c>
      <c r="M30">
        <v>19.368529358709601</v>
      </c>
      <c r="N30">
        <v>20.778177473011699</v>
      </c>
      <c r="O30">
        <v>35.853293168278597</v>
      </c>
      <c r="P30">
        <v>-29</v>
      </c>
      <c r="Q30">
        <v>-37.085861731390203</v>
      </c>
      <c r="R30">
        <v>-6.3611333569618003</v>
      </c>
      <c r="S30">
        <v>14.446995088352001</v>
      </c>
      <c r="T30">
        <v>0.92276534941072197</v>
      </c>
      <c r="U30">
        <v>0.87905099598641201</v>
      </c>
      <c r="V30">
        <v>76</v>
      </c>
      <c r="W30">
        <v>82.361133356961801</v>
      </c>
      <c r="X30">
        <v>105</v>
      </c>
      <c r="Y30">
        <v>119.446995088352</v>
      </c>
      <c r="Z30">
        <v>43</v>
      </c>
      <c r="AA30">
        <v>46.120110379648303</v>
      </c>
      <c r="AB30">
        <v>-62</v>
      </c>
      <c r="AC30">
        <v>-66.921805117518602</v>
      </c>
      <c r="AD30">
        <v>33</v>
      </c>
      <c r="AE30">
        <v>36.241022977313399</v>
      </c>
      <c r="AF30">
        <v>43</v>
      </c>
      <c r="AG30">
        <v>52.525189970833402</v>
      </c>
      <c r="AH30">
        <v>1.07595799603204</v>
      </c>
      <c r="AI30">
        <v>841</v>
      </c>
      <c r="AJ30">
        <v>781.62902557670998</v>
      </c>
      <c r="AK30">
        <v>1.1915933788795701</v>
      </c>
      <c r="AL30">
        <v>1147</v>
      </c>
      <c r="AM30">
        <v>962.57668121527797</v>
      </c>
      <c r="AN30">
        <v>0.85929969624146296</v>
      </c>
      <c r="AO30">
        <v>279</v>
      </c>
      <c r="AP30">
        <v>324.68299618902699</v>
      </c>
      <c r="AQ30">
        <v>0.88773720773404596</v>
      </c>
      <c r="AR30">
        <v>370</v>
      </c>
      <c r="AS30">
        <v>416.790010350503</v>
      </c>
      <c r="AT30">
        <v>1.17861924864692</v>
      </c>
      <c r="AU30">
        <v>1186</v>
      </c>
      <c r="AV30">
        <v>1006.26220160713</v>
      </c>
      <c r="AW30">
        <v>1.18560010803841</v>
      </c>
      <c r="AX30">
        <v>1154</v>
      </c>
      <c r="AY30">
        <v>973.34673991326395</v>
      </c>
      <c r="AZ30">
        <v>0.92827918632228301</v>
      </c>
      <c r="BA30">
        <v>129</v>
      </c>
      <c r="BB30">
        <v>138.96681289502999</v>
      </c>
      <c r="BC30">
        <v>1.3217842261031301</v>
      </c>
      <c r="BD30">
        <v>165</v>
      </c>
      <c r="BE30">
        <v>124.83126726852301</v>
      </c>
      <c r="BF30">
        <v>1.1619692868443401</v>
      </c>
      <c r="BG30">
        <v>10</v>
      </c>
      <c r="BH30">
        <v>8.6060794491030101</v>
      </c>
      <c r="BI30">
        <v>1.54600224329358</v>
      </c>
      <c r="BJ30">
        <v>11</v>
      </c>
      <c r="BK30">
        <v>7.1151255101452699</v>
      </c>
    </row>
    <row r="31" spans="1:63" x14ac:dyDescent="0.45">
      <c r="A31">
        <v>33</v>
      </c>
      <c r="B31" t="s">
        <v>95</v>
      </c>
      <c r="C31">
        <v>0.93198914820966805</v>
      </c>
      <c r="D31">
        <v>32</v>
      </c>
      <c r="E31">
        <v>34.335163731757298</v>
      </c>
      <c r="F31">
        <v>37</v>
      </c>
      <c r="G31">
        <v>0.84257221645911995</v>
      </c>
      <c r="H31">
        <v>1.16878484811567</v>
      </c>
      <c r="I31">
        <v>0.98544535090970697</v>
      </c>
      <c r="J31">
        <v>7</v>
      </c>
      <c r="K31">
        <v>11</v>
      </c>
      <c r="L31">
        <v>19</v>
      </c>
      <c r="M31">
        <v>8.3078932146816395</v>
      </c>
      <c r="N31">
        <v>9.4114840877123704</v>
      </c>
      <c r="O31">
        <v>19.280622697605899</v>
      </c>
      <c r="P31">
        <v>-26</v>
      </c>
      <c r="Q31">
        <v>-24.760601060823099</v>
      </c>
      <c r="R31">
        <v>-2.94149260550995</v>
      </c>
      <c r="S31">
        <v>1.7020936663330799</v>
      </c>
      <c r="T31">
        <v>0.922472933890777</v>
      </c>
      <c r="U31">
        <v>0.97285427699765903</v>
      </c>
      <c r="V31">
        <v>35</v>
      </c>
      <c r="W31">
        <v>37.9414926055099</v>
      </c>
      <c r="X31">
        <v>61</v>
      </c>
      <c r="Y31">
        <v>62.702093666332999</v>
      </c>
      <c r="Z31">
        <v>25</v>
      </c>
      <c r="AA31">
        <v>21.195242740988999</v>
      </c>
      <c r="AB31">
        <v>-30</v>
      </c>
      <c r="AC31">
        <v>-35.098227775151003</v>
      </c>
      <c r="AD31">
        <v>10</v>
      </c>
      <c r="AE31">
        <v>16.746249864520799</v>
      </c>
      <c r="AF31">
        <v>31</v>
      </c>
      <c r="AG31">
        <v>27.603865891182</v>
      </c>
      <c r="AH31">
        <v>1.24864433926461</v>
      </c>
      <c r="AI31">
        <v>458</v>
      </c>
      <c r="AJ31">
        <v>366.79780270315803</v>
      </c>
      <c r="AK31">
        <v>1.2773387446897899</v>
      </c>
      <c r="AL31">
        <v>622</v>
      </c>
      <c r="AM31">
        <v>486.949920360438</v>
      </c>
      <c r="AN31">
        <v>0.91882358513728501</v>
      </c>
      <c r="AO31">
        <v>140</v>
      </c>
      <c r="AP31">
        <v>152.36874876158299</v>
      </c>
      <c r="AQ31">
        <v>0.90712296259769398</v>
      </c>
      <c r="AR31">
        <v>194</v>
      </c>
      <c r="AS31">
        <v>213.86295794392501</v>
      </c>
      <c r="AT31">
        <v>1.18845552379146</v>
      </c>
      <c r="AU31">
        <v>582</v>
      </c>
      <c r="AV31">
        <v>489.71121623742101</v>
      </c>
      <c r="AW31">
        <v>1.2995335634287599</v>
      </c>
      <c r="AX31">
        <v>607</v>
      </c>
      <c r="AY31">
        <v>467.09066782273499</v>
      </c>
      <c r="AZ31">
        <v>1.09826302166226</v>
      </c>
      <c r="BA31">
        <v>75</v>
      </c>
      <c r="BB31">
        <v>68.289652406291907</v>
      </c>
      <c r="BC31">
        <v>1.2409625040667001</v>
      </c>
      <c r="BD31">
        <v>73</v>
      </c>
      <c r="BE31">
        <v>58.825306776614902</v>
      </c>
      <c r="BF31">
        <v>1.4129653167757801</v>
      </c>
      <c r="BG31">
        <v>6</v>
      </c>
      <c r="BH31">
        <v>4.2463887320965998</v>
      </c>
      <c r="BI31">
        <v>1.21295918747322</v>
      </c>
      <c r="BJ31">
        <v>4</v>
      </c>
      <c r="BK31">
        <v>3.2977201882056599</v>
      </c>
    </row>
    <row r="32" spans="1:63" x14ac:dyDescent="0.45">
      <c r="A32">
        <v>34</v>
      </c>
      <c r="B32" t="s">
        <v>96</v>
      </c>
      <c r="C32">
        <v>0.91864892216149896</v>
      </c>
      <c r="D32">
        <v>169</v>
      </c>
      <c r="E32">
        <v>183.965817542525</v>
      </c>
      <c r="F32">
        <v>187</v>
      </c>
      <c r="G32">
        <v>0.88394641154411102</v>
      </c>
      <c r="H32">
        <v>1.0163659456933201</v>
      </c>
      <c r="I32">
        <v>1.0477091873273701</v>
      </c>
      <c r="J32">
        <v>40</v>
      </c>
      <c r="K32">
        <v>49</v>
      </c>
      <c r="L32">
        <v>98</v>
      </c>
      <c r="M32">
        <v>45.251611950238498</v>
      </c>
      <c r="N32">
        <v>48.210981691809799</v>
      </c>
      <c r="O32">
        <v>93.537406357951596</v>
      </c>
      <c r="P32">
        <v>-125</v>
      </c>
      <c r="Q32">
        <v>-110.378398425092</v>
      </c>
      <c r="R32">
        <v>3.0480751393419601</v>
      </c>
      <c r="S32">
        <v>-17.669676714249199</v>
      </c>
      <c r="T32">
        <v>1.0153980575914401</v>
      </c>
      <c r="U32">
        <v>1.0573076190688899</v>
      </c>
      <c r="V32">
        <v>201</v>
      </c>
      <c r="W32">
        <v>197.95192486065801</v>
      </c>
      <c r="X32">
        <v>326</v>
      </c>
      <c r="Y32">
        <v>308.33032328575001</v>
      </c>
      <c r="Z32">
        <v>115</v>
      </c>
      <c r="AA32">
        <v>110.757095928464</v>
      </c>
      <c r="AB32">
        <v>-193</v>
      </c>
      <c r="AC32">
        <v>-172.59423630382699</v>
      </c>
      <c r="AD32">
        <v>86</v>
      </c>
      <c r="AE32">
        <v>87.194828932193104</v>
      </c>
      <c r="AF32">
        <v>133</v>
      </c>
      <c r="AG32">
        <v>135.73608698192299</v>
      </c>
      <c r="AH32">
        <v>1.1211012717746001</v>
      </c>
      <c r="AI32">
        <v>2122</v>
      </c>
      <c r="AJ32">
        <v>1892.7817258123901</v>
      </c>
      <c r="AK32">
        <v>1.04943693717149</v>
      </c>
      <c r="AL32">
        <v>2549</v>
      </c>
      <c r="AM32">
        <v>2428.9215575642002</v>
      </c>
      <c r="AN32">
        <v>1.04437542794798</v>
      </c>
      <c r="AO32">
        <v>819</v>
      </c>
      <c r="AP32">
        <v>784.20075586151495</v>
      </c>
      <c r="AQ32">
        <v>1.0085024731352801</v>
      </c>
      <c r="AR32">
        <v>1068</v>
      </c>
      <c r="AS32">
        <v>1058.9959156765799</v>
      </c>
      <c r="AT32">
        <v>1.3400497883768101</v>
      </c>
      <c r="AU32">
        <v>3314</v>
      </c>
      <c r="AV32">
        <v>2473.0424412172001</v>
      </c>
      <c r="AW32">
        <v>1.2186861412841901</v>
      </c>
      <c r="AX32">
        <v>2889</v>
      </c>
      <c r="AY32">
        <v>2370.5857497942002</v>
      </c>
      <c r="AZ32">
        <v>1.34704021563732</v>
      </c>
      <c r="BA32">
        <v>464</v>
      </c>
      <c r="BB32">
        <v>344.45890673016601</v>
      </c>
      <c r="BC32">
        <v>1.31470138040705</v>
      </c>
      <c r="BD32">
        <v>397</v>
      </c>
      <c r="BE32">
        <v>301.96971412404099</v>
      </c>
      <c r="BF32">
        <v>1.9703808903622799</v>
      </c>
      <c r="BG32">
        <v>41</v>
      </c>
      <c r="BH32">
        <v>20.808159579979201</v>
      </c>
      <c r="BI32">
        <v>1.41113367798682</v>
      </c>
      <c r="BJ32">
        <v>24</v>
      </c>
      <c r="BK32">
        <v>17.0076020255141</v>
      </c>
    </row>
    <row r="33" spans="1:63" x14ac:dyDescent="0.45">
      <c r="A33">
        <v>7</v>
      </c>
      <c r="B33" t="s">
        <v>69</v>
      </c>
      <c r="C33">
        <v>0.91250088168917298</v>
      </c>
      <c r="D33">
        <v>99</v>
      </c>
      <c r="E33">
        <v>108.49304585518399</v>
      </c>
      <c r="F33">
        <v>112</v>
      </c>
      <c r="G33">
        <v>0.89021828503692302</v>
      </c>
      <c r="H33">
        <v>0.97776468323394405</v>
      </c>
      <c r="I33">
        <v>1.06223081063979</v>
      </c>
      <c r="J33">
        <v>24</v>
      </c>
      <c r="K33">
        <v>27</v>
      </c>
      <c r="L33">
        <v>61</v>
      </c>
      <c r="M33">
        <v>26.959679893571799</v>
      </c>
      <c r="N33">
        <v>27.6140061744691</v>
      </c>
      <c r="O33">
        <v>57.426313931958902</v>
      </c>
      <c r="P33">
        <v>-81</v>
      </c>
      <c r="Q33">
        <v>-71.700845825408294</v>
      </c>
      <c r="R33">
        <v>-8.9074937681553195</v>
      </c>
      <c r="S33">
        <v>-0.39166040643630101</v>
      </c>
      <c r="T33">
        <v>0.92380733278039295</v>
      </c>
      <c r="U33">
        <v>1.00207658053339</v>
      </c>
      <c r="V33">
        <v>108</v>
      </c>
      <c r="W33">
        <v>116.90749376815501</v>
      </c>
      <c r="X33">
        <v>189</v>
      </c>
      <c r="Y33">
        <v>188.60833959356299</v>
      </c>
      <c r="Z33">
        <v>61</v>
      </c>
      <c r="AA33">
        <v>65.413084998811996</v>
      </c>
      <c r="AB33">
        <v>-104</v>
      </c>
      <c r="AC33">
        <v>-105.381337329554</v>
      </c>
      <c r="AD33">
        <v>47</v>
      </c>
      <c r="AE33">
        <v>51.494408769343202</v>
      </c>
      <c r="AF33">
        <v>85</v>
      </c>
      <c r="AG33">
        <v>83.227002264008703</v>
      </c>
      <c r="AH33">
        <v>0.90821069157725298</v>
      </c>
      <c r="AI33">
        <v>1022</v>
      </c>
      <c r="AJ33">
        <v>1125.2895495263599</v>
      </c>
      <c r="AK33">
        <v>0.97906608444566601</v>
      </c>
      <c r="AL33">
        <v>1444</v>
      </c>
      <c r="AM33">
        <v>1474.8749067511301</v>
      </c>
      <c r="AN33">
        <v>0.89496925480994505</v>
      </c>
      <c r="AO33">
        <v>414</v>
      </c>
      <c r="AP33">
        <v>462.58572322455501</v>
      </c>
      <c r="AQ33">
        <v>1.05616086622322</v>
      </c>
      <c r="AR33">
        <v>677</v>
      </c>
      <c r="AS33">
        <v>641.00083770469098</v>
      </c>
      <c r="AT33">
        <v>0.99070724196742799</v>
      </c>
      <c r="AU33">
        <v>1467</v>
      </c>
      <c r="AV33">
        <v>1480.7603476146001</v>
      </c>
      <c r="AW33">
        <v>1.2416236512445999</v>
      </c>
      <c r="AX33">
        <v>1757</v>
      </c>
      <c r="AY33">
        <v>1415.08258016732</v>
      </c>
      <c r="AZ33">
        <v>1.48611276987617</v>
      </c>
      <c r="BA33">
        <v>307</v>
      </c>
      <c r="BB33">
        <v>206.579208673094</v>
      </c>
      <c r="BC33">
        <v>1.4328052512632401</v>
      </c>
      <c r="BD33">
        <v>259</v>
      </c>
      <c r="BE33">
        <v>180.76427328253499</v>
      </c>
      <c r="BF33">
        <v>0.78855429695924595</v>
      </c>
      <c r="BG33">
        <v>10</v>
      </c>
      <c r="BH33">
        <v>12.6814349228215</v>
      </c>
      <c r="BI33">
        <v>0.89629371677460801</v>
      </c>
      <c r="BJ33">
        <v>9</v>
      </c>
      <c r="BK33">
        <v>10.0413512128449</v>
      </c>
    </row>
    <row r="34" spans="1:63" x14ac:dyDescent="0.45">
      <c r="A34">
        <v>4</v>
      </c>
      <c r="B34" t="s">
        <v>66</v>
      </c>
      <c r="C34">
        <v>0.87307176865816805</v>
      </c>
      <c r="D34">
        <v>54</v>
      </c>
      <c r="E34">
        <v>61.850585414064</v>
      </c>
      <c r="F34">
        <v>72</v>
      </c>
      <c r="G34">
        <v>0.852888581389731</v>
      </c>
      <c r="H34">
        <v>0.93031172477813595</v>
      </c>
      <c r="I34">
        <v>1.0828356210037899</v>
      </c>
      <c r="J34">
        <v>13</v>
      </c>
      <c r="K34">
        <v>15</v>
      </c>
      <c r="L34">
        <v>44</v>
      </c>
      <c r="M34">
        <v>15.2423192004954</v>
      </c>
      <c r="N34">
        <v>16.123627812577801</v>
      </c>
      <c r="O34">
        <v>40.634052986926697</v>
      </c>
      <c r="P34">
        <v>-77</v>
      </c>
      <c r="Q34">
        <v>-60.040566163447103</v>
      </c>
      <c r="R34">
        <v>-1.4923674127672899</v>
      </c>
      <c r="S34">
        <v>-15.4670664237855</v>
      </c>
      <c r="T34">
        <v>0.97882937589499897</v>
      </c>
      <c r="U34">
        <v>1.11849167869007</v>
      </c>
      <c r="V34">
        <v>69</v>
      </c>
      <c r="W34">
        <v>70.492367412767294</v>
      </c>
      <c r="X34">
        <v>146</v>
      </c>
      <c r="Y34">
        <v>130.53293357621399</v>
      </c>
      <c r="Z34">
        <v>42</v>
      </c>
      <c r="AA34">
        <v>39.377866517874999</v>
      </c>
      <c r="AB34">
        <v>-82</v>
      </c>
      <c r="AC34">
        <v>-73.083562656908597</v>
      </c>
      <c r="AD34">
        <v>27</v>
      </c>
      <c r="AE34">
        <v>31.114500894892199</v>
      </c>
      <c r="AF34">
        <v>64</v>
      </c>
      <c r="AG34">
        <v>57.4493709193057</v>
      </c>
      <c r="AH34">
        <v>1.0780982402620201</v>
      </c>
      <c r="AI34">
        <v>752</v>
      </c>
      <c r="AJ34">
        <v>697.52455937339198</v>
      </c>
      <c r="AK34">
        <v>0.95214210545859801</v>
      </c>
      <c r="AL34">
        <v>942</v>
      </c>
      <c r="AM34">
        <v>989.34811789074899</v>
      </c>
      <c r="AN34">
        <v>1.0307618837867301</v>
      </c>
      <c r="AO34">
        <v>292</v>
      </c>
      <c r="AP34">
        <v>283.28560125571698</v>
      </c>
      <c r="AQ34">
        <v>0.962678183211924</v>
      </c>
      <c r="AR34">
        <v>413</v>
      </c>
      <c r="AS34">
        <v>429.01148816112902</v>
      </c>
      <c r="AT34">
        <v>0.99770723661591498</v>
      </c>
      <c r="AU34">
        <v>950</v>
      </c>
      <c r="AV34">
        <v>952.18313061682102</v>
      </c>
      <c r="AW34">
        <v>1.19768240884616</v>
      </c>
      <c r="AX34">
        <v>1076</v>
      </c>
      <c r="AY34">
        <v>898.40177333539395</v>
      </c>
      <c r="AZ34">
        <v>1.2453077935380501</v>
      </c>
      <c r="BA34">
        <v>169</v>
      </c>
      <c r="BB34">
        <v>135.70942129885199</v>
      </c>
      <c r="BC34">
        <v>1.24885110283944</v>
      </c>
      <c r="BD34">
        <v>141</v>
      </c>
      <c r="BE34">
        <v>112.903771858322</v>
      </c>
      <c r="BF34">
        <v>1.4375419039350801</v>
      </c>
      <c r="BG34">
        <v>12</v>
      </c>
      <c r="BH34">
        <v>8.3475827502151798</v>
      </c>
      <c r="BI34">
        <v>1.29749844351207</v>
      </c>
      <c r="BJ34">
        <v>8</v>
      </c>
      <c r="BK34">
        <v>6.16571067194928</v>
      </c>
    </row>
    <row r="35" spans="1:63" x14ac:dyDescent="0.45">
      <c r="A35">
        <v>15</v>
      </c>
      <c r="B35" t="s">
        <v>77</v>
      </c>
      <c r="C35">
        <v>0.86893449322849103</v>
      </c>
      <c r="D35">
        <v>173</v>
      </c>
      <c r="E35">
        <v>199.09440970311201</v>
      </c>
      <c r="F35">
        <v>189</v>
      </c>
      <c r="G35">
        <v>0.82326687222142902</v>
      </c>
      <c r="H35">
        <v>0.993743992515699</v>
      </c>
      <c r="I35">
        <v>1.10244180648155</v>
      </c>
      <c r="J35">
        <v>40</v>
      </c>
      <c r="K35">
        <v>53</v>
      </c>
      <c r="L35">
        <v>96</v>
      </c>
      <c r="M35">
        <v>48.586917984526103</v>
      </c>
      <c r="N35">
        <v>53.333655749534202</v>
      </c>
      <c r="O35">
        <v>87.079426265939603</v>
      </c>
      <c r="P35">
        <v>-119</v>
      </c>
      <c r="Q35">
        <v>-87.601557489153393</v>
      </c>
      <c r="R35">
        <v>-30.840939806434299</v>
      </c>
      <c r="S35">
        <v>-0.55750270441217198</v>
      </c>
      <c r="T35">
        <v>0.851612777371209</v>
      </c>
      <c r="U35">
        <v>1.0018870091795</v>
      </c>
      <c r="V35">
        <v>177</v>
      </c>
      <c r="W35">
        <v>207.84093980643399</v>
      </c>
      <c r="X35">
        <v>296</v>
      </c>
      <c r="Y35">
        <v>295.44249729558697</v>
      </c>
      <c r="Z35">
        <v>104</v>
      </c>
      <c r="AA35">
        <v>116.44950719717799</v>
      </c>
      <c r="AB35">
        <v>-165</v>
      </c>
      <c r="AC35">
        <v>-165.345550981538</v>
      </c>
      <c r="AD35">
        <v>73</v>
      </c>
      <c r="AE35">
        <v>91.391432609255801</v>
      </c>
      <c r="AF35">
        <v>131</v>
      </c>
      <c r="AG35">
        <v>130.09694631404801</v>
      </c>
      <c r="AH35">
        <v>1.0410000628914899</v>
      </c>
      <c r="AI35">
        <v>2035</v>
      </c>
      <c r="AJ35">
        <v>1954.85098660566</v>
      </c>
      <c r="AK35">
        <v>1.0460895042084399</v>
      </c>
      <c r="AL35">
        <v>2493</v>
      </c>
      <c r="AM35">
        <v>2383.1612782372699</v>
      </c>
      <c r="AN35">
        <v>0.88724610829406503</v>
      </c>
      <c r="AO35">
        <v>724</v>
      </c>
      <c r="AP35">
        <v>816.00808753284502</v>
      </c>
      <c r="AQ35">
        <v>0.97540663895859603</v>
      </c>
      <c r="AR35">
        <v>1008</v>
      </c>
      <c r="AS35">
        <v>1033.4151519372399</v>
      </c>
      <c r="AT35">
        <v>1.31683769187606</v>
      </c>
      <c r="AU35">
        <v>3283</v>
      </c>
      <c r="AV35">
        <v>2493.0938871614298</v>
      </c>
      <c r="AW35">
        <v>1.40523882099168</v>
      </c>
      <c r="AX35">
        <v>3394</v>
      </c>
      <c r="AY35">
        <v>2415.2478207261802</v>
      </c>
      <c r="AZ35">
        <v>1.21425083797214</v>
      </c>
      <c r="BA35">
        <v>417</v>
      </c>
      <c r="BB35">
        <v>343.421628348561</v>
      </c>
      <c r="BC35">
        <v>1.2039656167108499</v>
      </c>
      <c r="BD35">
        <v>374</v>
      </c>
      <c r="BE35">
        <v>310.64010035580498</v>
      </c>
      <c r="BF35">
        <v>1.3349187992237499</v>
      </c>
      <c r="BG35">
        <v>28</v>
      </c>
      <c r="BH35">
        <v>20.975058570065599</v>
      </c>
      <c r="BI35">
        <v>1.6663467906561</v>
      </c>
      <c r="BJ35">
        <v>30</v>
      </c>
      <c r="BK35">
        <v>18.003455324079201</v>
      </c>
    </row>
    <row r="36" spans="1:63" x14ac:dyDescent="0.45">
      <c r="A36">
        <v>11</v>
      </c>
      <c r="B36" t="s">
        <v>73</v>
      </c>
      <c r="C36">
        <v>0.85141082583725602</v>
      </c>
      <c r="D36">
        <v>88</v>
      </c>
      <c r="E36">
        <v>103.357858896688</v>
      </c>
      <c r="F36">
        <v>112</v>
      </c>
      <c r="G36">
        <v>0.77184594283360697</v>
      </c>
      <c r="H36">
        <v>1.05052962740506</v>
      </c>
      <c r="I36">
        <v>1.07127867217124</v>
      </c>
      <c r="J36">
        <v>19</v>
      </c>
      <c r="K36">
        <v>31</v>
      </c>
      <c r="L36">
        <v>62</v>
      </c>
      <c r="M36">
        <v>24.616311294255201</v>
      </c>
      <c r="N36">
        <v>29.5089250139226</v>
      </c>
      <c r="O36">
        <v>57.874763691822103</v>
      </c>
      <c r="P36">
        <v>-84</v>
      </c>
      <c r="Q36">
        <v>-74.020168190266006</v>
      </c>
      <c r="R36">
        <v>-18.973762163743299</v>
      </c>
      <c r="S36">
        <v>8.9939303540093896</v>
      </c>
      <c r="T36">
        <v>0.83497311206776603</v>
      </c>
      <c r="U36">
        <v>0.95241153862897798</v>
      </c>
      <c r="V36">
        <v>96</v>
      </c>
      <c r="W36">
        <v>114.973762163743</v>
      </c>
      <c r="X36">
        <v>180</v>
      </c>
      <c r="Y36">
        <v>188.993930354009</v>
      </c>
      <c r="Z36">
        <v>53</v>
      </c>
      <c r="AA36">
        <v>64.284087927248606</v>
      </c>
      <c r="AB36">
        <v>-100</v>
      </c>
      <c r="AC36">
        <v>-105.90040063894899</v>
      </c>
      <c r="AD36">
        <v>43</v>
      </c>
      <c r="AE36">
        <v>50.689674236494596</v>
      </c>
      <c r="AF36">
        <v>80</v>
      </c>
      <c r="AG36">
        <v>83.093529715059603</v>
      </c>
      <c r="AH36">
        <v>1.1171186672908799</v>
      </c>
      <c r="AI36">
        <v>1247</v>
      </c>
      <c r="AJ36">
        <v>1116.26458004152</v>
      </c>
      <c r="AK36">
        <v>1.1688054705461499</v>
      </c>
      <c r="AL36">
        <v>1731</v>
      </c>
      <c r="AM36">
        <v>1480.9992283755601</v>
      </c>
      <c r="AN36">
        <v>0.81124198572427497</v>
      </c>
      <c r="AO36">
        <v>372</v>
      </c>
      <c r="AP36">
        <v>458.55614791421198</v>
      </c>
      <c r="AQ36">
        <v>0.88829908763189303</v>
      </c>
      <c r="AR36">
        <v>571</v>
      </c>
      <c r="AS36">
        <v>642.80151578475898</v>
      </c>
      <c r="AT36">
        <v>1.2209152659312901</v>
      </c>
      <c r="AU36">
        <v>1808</v>
      </c>
      <c r="AV36">
        <v>1480.8562481368201</v>
      </c>
      <c r="AW36">
        <v>1.16560031597882</v>
      </c>
      <c r="AX36">
        <v>1652</v>
      </c>
      <c r="AY36">
        <v>1417.29542910488</v>
      </c>
      <c r="AZ36">
        <v>1.27226573585394</v>
      </c>
      <c r="BA36">
        <v>266</v>
      </c>
      <c r="BB36">
        <v>209.07581844249</v>
      </c>
      <c r="BC36">
        <v>1.27654893444819</v>
      </c>
      <c r="BD36">
        <v>229</v>
      </c>
      <c r="BE36">
        <v>179.38991120539299</v>
      </c>
      <c r="BF36">
        <v>1.6776413015221301</v>
      </c>
      <c r="BG36">
        <v>21</v>
      </c>
      <c r="BH36">
        <v>12.5175745142579</v>
      </c>
      <c r="BI36">
        <v>0.81069998700981305</v>
      </c>
      <c r="BJ36">
        <v>8</v>
      </c>
      <c r="BK36">
        <v>9.8680154535430606</v>
      </c>
    </row>
    <row r="37" spans="1:63" x14ac:dyDescent="0.45">
      <c r="A37">
        <v>23</v>
      </c>
      <c r="B37" t="s">
        <v>85</v>
      </c>
      <c r="C37">
        <v>0.80540827782795898</v>
      </c>
      <c r="D37">
        <v>57</v>
      </c>
      <c r="E37">
        <v>70.771559678674606</v>
      </c>
      <c r="F37">
        <v>75</v>
      </c>
      <c r="G37">
        <v>0.749605305308508</v>
      </c>
      <c r="H37">
        <v>0.96029808824859797</v>
      </c>
      <c r="I37">
        <v>1.1307170520963099</v>
      </c>
      <c r="J37">
        <v>13</v>
      </c>
      <c r="K37">
        <v>18</v>
      </c>
      <c r="L37">
        <v>44</v>
      </c>
      <c r="M37">
        <v>17.342459969182901</v>
      </c>
      <c r="N37">
        <v>18.744179771125602</v>
      </c>
      <c r="O37">
        <v>38.913360259691302</v>
      </c>
      <c r="P37">
        <v>-59</v>
      </c>
      <c r="Q37">
        <v>-48.3973363160801</v>
      </c>
      <c r="R37">
        <v>-8.5643049103447293</v>
      </c>
      <c r="S37">
        <v>-2.0383587735751099</v>
      </c>
      <c r="T37">
        <v>0.88958445614585102</v>
      </c>
      <c r="U37">
        <v>1.01618237706121</v>
      </c>
      <c r="V37">
        <v>69</v>
      </c>
      <c r="W37">
        <v>77.564304910344703</v>
      </c>
      <c r="X37">
        <v>128</v>
      </c>
      <c r="Y37">
        <v>125.96164122642401</v>
      </c>
      <c r="Z37">
        <v>32</v>
      </c>
      <c r="AA37">
        <v>43.412327206285902</v>
      </c>
      <c r="AB37">
        <v>-77</v>
      </c>
      <c r="AC37">
        <v>-70.720437301041301</v>
      </c>
      <c r="AD37">
        <v>37</v>
      </c>
      <c r="AE37">
        <v>34.151977704058702</v>
      </c>
      <c r="AF37">
        <v>51</v>
      </c>
      <c r="AG37">
        <v>55.241203925383502</v>
      </c>
      <c r="AH37">
        <v>1.0388557151603099</v>
      </c>
      <c r="AI37">
        <v>781</v>
      </c>
      <c r="AJ37">
        <v>751.788711947818</v>
      </c>
      <c r="AK37">
        <v>1.1197603966679099</v>
      </c>
      <c r="AL37">
        <v>1104</v>
      </c>
      <c r="AM37">
        <v>985.92520621839105</v>
      </c>
      <c r="AN37">
        <v>0.99927301771507004</v>
      </c>
      <c r="AO37">
        <v>308</v>
      </c>
      <c r="AP37">
        <v>308.22407344118</v>
      </c>
      <c r="AQ37">
        <v>1.1119128089455299</v>
      </c>
      <c r="AR37">
        <v>476</v>
      </c>
      <c r="AS37">
        <v>428.09112024836298</v>
      </c>
      <c r="AT37">
        <v>1.1371820070415199</v>
      </c>
      <c r="AU37">
        <v>1128</v>
      </c>
      <c r="AV37">
        <v>991.92564867834096</v>
      </c>
      <c r="AW37">
        <v>1.24652057844685</v>
      </c>
      <c r="AX37">
        <v>1183</v>
      </c>
      <c r="AY37">
        <v>949.04169289687695</v>
      </c>
      <c r="AZ37">
        <v>1.3291236166554501</v>
      </c>
      <c r="BA37">
        <v>185</v>
      </c>
      <c r="BB37">
        <v>139.18946114698099</v>
      </c>
      <c r="BC37">
        <v>1.4192582559004601</v>
      </c>
      <c r="BD37">
        <v>172</v>
      </c>
      <c r="BE37">
        <v>121.19006479963799</v>
      </c>
      <c r="BF37">
        <v>1.30137272511671</v>
      </c>
      <c r="BG37">
        <v>11</v>
      </c>
      <c r="BH37">
        <v>8.4526129891137902</v>
      </c>
      <c r="BI37">
        <v>0.88830365195271899</v>
      </c>
      <c r="BJ37">
        <v>6</v>
      </c>
      <c r="BK37">
        <v>6.7544470708979496</v>
      </c>
    </row>
    <row r="38" spans="1:63" x14ac:dyDescent="0.45">
      <c r="A38">
        <v>25</v>
      </c>
      <c r="B38" t="s">
        <v>87</v>
      </c>
      <c r="C38">
        <v>0.68074015304559699</v>
      </c>
      <c r="D38">
        <v>53</v>
      </c>
      <c r="E38">
        <v>77.856432829590801</v>
      </c>
      <c r="F38">
        <v>74</v>
      </c>
      <c r="G38">
        <v>0.52367526228494499</v>
      </c>
      <c r="H38">
        <v>1.1181863790612601</v>
      </c>
      <c r="I38">
        <v>1.1941107206757999</v>
      </c>
      <c r="J38">
        <v>10</v>
      </c>
      <c r="K38">
        <v>23</v>
      </c>
      <c r="L38">
        <v>41</v>
      </c>
      <c r="M38">
        <v>19.095803678728501</v>
      </c>
      <c r="N38">
        <v>20.569021793405099</v>
      </c>
      <c r="O38">
        <v>34.335174527866201</v>
      </c>
      <c r="P38">
        <v>-58</v>
      </c>
      <c r="Q38">
        <v>-35.313806446369803</v>
      </c>
      <c r="R38">
        <v>-12.2349681374188</v>
      </c>
      <c r="S38">
        <v>-10.451225416211299</v>
      </c>
      <c r="T38">
        <v>0.84938791239848899</v>
      </c>
      <c r="U38">
        <v>1.0896725465671599</v>
      </c>
      <c r="V38">
        <v>69</v>
      </c>
      <c r="W38">
        <v>81.234968137418804</v>
      </c>
      <c r="X38">
        <v>127</v>
      </c>
      <c r="Y38">
        <v>116.548774583788</v>
      </c>
      <c r="Z38">
        <v>45</v>
      </c>
      <c r="AA38">
        <v>45.532217598615397</v>
      </c>
      <c r="AB38">
        <v>-67</v>
      </c>
      <c r="AC38">
        <v>-65.281651889156905</v>
      </c>
      <c r="AD38">
        <v>24</v>
      </c>
      <c r="AE38">
        <v>35.7027505388034</v>
      </c>
      <c r="AF38">
        <v>60</v>
      </c>
      <c r="AG38">
        <v>51.267122694631702</v>
      </c>
      <c r="AH38">
        <v>0.897504320864419</v>
      </c>
      <c r="AI38">
        <v>687</v>
      </c>
      <c r="AJ38">
        <v>765.45592486766498</v>
      </c>
      <c r="AK38">
        <v>0.98291475887157398</v>
      </c>
      <c r="AL38">
        <v>919</v>
      </c>
      <c r="AM38">
        <v>934.974260692808</v>
      </c>
      <c r="AN38">
        <v>1.0001460521252801</v>
      </c>
      <c r="AO38">
        <v>320</v>
      </c>
      <c r="AP38">
        <v>319.953270144903</v>
      </c>
      <c r="AQ38">
        <v>1.0867097749983601</v>
      </c>
      <c r="AR38">
        <v>441</v>
      </c>
      <c r="AS38">
        <v>405.81212219303302</v>
      </c>
      <c r="AT38">
        <v>1.4286258491063</v>
      </c>
      <c r="AU38">
        <v>1397</v>
      </c>
      <c r="AV38">
        <v>977.86274893031498</v>
      </c>
      <c r="AW38">
        <v>1.29354085162773</v>
      </c>
      <c r="AX38">
        <v>1224</v>
      </c>
      <c r="AY38">
        <v>946.239926214756</v>
      </c>
      <c r="AZ38">
        <v>1.48235310889216</v>
      </c>
      <c r="BA38">
        <v>199</v>
      </c>
      <c r="BB38">
        <v>134.24601655723001</v>
      </c>
      <c r="BC38">
        <v>1.2739072413914101</v>
      </c>
      <c r="BD38">
        <v>154</v>
      </c>
      <c r="BE38">
        <v>120.887922602429</v>
      </c>
      <c r="BF38">
        <v>2.8173741857878598</v>
      </c>
      <c r="BG38">
        <v>23</v>
      </c>
      <c r="BH38">
        <v>8.16362984939048</v>
      </c>
      <c r="BI38">
        <v>1.4233756693174799</v>
      </c>
      <c r="BJ38">
        <v>10</v>
      </c>
      <c r="BK38">
        <v>7.0255521543339396</v>
      </c>
    </row>
    <row r="39" spans="1:63" x14ac:dyDescent="0.45">
      <c r="A39">
        <v>22</v>
      </c>
      <c r="B39" t="s">
        <v>84</v>
      </c>
      <c r="C39">
        <v>0.62597729188652795</v>
      </c>
      <c r="D39">
        <v>37</v>
      </c>
      <c r="E39">
        <v>59.107575433753901</v>
      </c>
      <c r="F39">
        <v>72</v>
      </c>
      <c r="G39">
        <v>0.56546670966427404</v>
      </c>
      <c r="H39">
        <v>0.78008930907989205</v>
      </c>
      <c r="I39">
        <v>1.2382356743666001</v>
      </c>
      <c r="J39">
        <v>8</v>
      </c>
      <c r="K39">
        <v>13</v>
      </c>
      <c r="L39">
        <v>51</v>
      </c>
      <c r="M39">
        <v>14.1476056207618</v>
      </c>
      <c r="N39">
        <v>16.664758571468301</v>
      </c>
      <c r="O39">
        <v>41.187635807769702</v>
      </c>
      <c r="P39">
        <v>-93</v>
      </c>
      <c r="Q39">
        <v>-64.778936374379995</v>
      </c>
      <c r="R39">
        <v>-9.4116361831709892</v>
      </c>
      <c r="S39">
        <v>-18.8094274424489</v>
      </c>
      <c r="T39">
        <v>0.86242638375185898</v>
      </c>
      <c r="U39">
        <v>1.1412219129422301</v>
      </c>
      <c r="V39">
        <v>59</v>
      </c>
      <c r="W39">
        <v>68.411636183170998</v>
      </c>
      <c r="X39">
        <v>152</v>
      </c>
      <c r="Y39">
        <v>133.19057255755101</v>
      </c>
      <c r="Z39">
        <v>35</v>
      </c>
      <c r="AA39">
        <v>38.1884348139588</v>
      </c>
      <c r="AB39">
        <v>-87</v>
      </c>
      <c r="AC39">
        <v>-74.600574264573794</v>
      </c>
      <c r="AD39">
        <v>24</v>
      </c>
      <c r="AE39">
        <v>30.223201369212099</v>
      </c>
      <c r="AF39">
        <v>65</v>
      </c>
      <c r="AG39">
        <v>58.5899982929771</v>
      </c>
      <c r="AH39">
        <v>1.14203238939491</v>
      </c>
      <c r="AI39">
        <v>785</v>
      </c>
      <c r="AJ39">
        <v>687.37104769499194</v>
      </c>
      <c r="AK39">
        <v>1.21133100751958</v>
      </c>
      <c r="AL39">
        <v>1211</v>
      </c>
      <c r="AM39">
        <v>999.72674065343995</v>
      </c>
      <c r="AN39">
        <v>0.89877212692484798</v>
      </c>
      <c r="AO39">
        <v>251</v>
      </c>
      <c r="AP39">
        <v>279.26989776462801</v>
      </c>
      <c r="AQ39">
        <v>1.03995183256795</v>
      </c>
      <c r="AR39">
        <v>455</v>
      </c>
      <c r="AS39">
        <v>437.52026368035303</v>
      </c>
      <c r="AT39">
        <v>1.15838740764888</v>
      </c>
      <c r="AU39">
        <v>1096</v>
      </c>
      <c r="AV39">
        <v>946.14288170180703</v>
      </c>
      <c r="AW39">
        <v>1.1711743281018501</v>
      </c>
      <c r="AX39">
        <v>1047</v>
      </c>
      <c r="AY39">
        <v>893.97451333900904</v>
      </c>
      <c r="AZ39">
        <v>1.3417192734630701</v>
      </c>
      <c r="BA39">
        <v>181</v>
      </c>
      <c r="BB39">
        <v>134.90154280397701</v>
      </c>
      <c r="BC39">
        <v>1.10833966226292</v>
      </c>
      <c r="BD39">
        <v>124</v>
      </c>
      <c r="BE39">
        <v>111.879060383732</v>
      </c>
      <c r="BF39">
        <v>1.46754103206586</v>
      </c>
      <c r="BG39">
        <v>12</v>
      </c>
      <c r="BH39">
        <v>8.1769434297230994</v>
      </c>
      <c r="BI39">
        <v>1.8466624055013301</v>
      </c>
      <c r="BJ39">
        <v>11</v>
      </c>
      <c r="BK39">
        <v>5.9566924453707699</v>
      </c>
    </row>
    <row r="40" spans="1:63" x14ac:dyDescent="0.45">
      <c r="A40">
        <v>14</v>
      </c>
      <c r="B40" t="s">
        <v>76</v>
      </c>
      <c r="C40">
        <v>0.60613568566658205</v>
      </c>
      <c r="D40">
        <v>17</v>
      </c>
      <c r="E40">
        <v>28.046525558554801</v>
      </c>
      <c r="F40">
        <v>34</v>
      </c>
      <c r="G40">
        <v>0.31655798220779302</v>
      </c>
      <c r="H40">
        <v>1.20976807641479</v>
      </c>
      <c r="I40">
        <v>1.1296766466972199</v>
      </c>
      <c r="J40">
        <v>2</v>
      </c>
      <c r="K40">
        <v>11</v>
      </c>
      <c r="L40">
        <v>21</v>
      </c>
      <c r="M40">
        <v>6.3179578857915697</v>
      </c>
      <c r="N40">
        <v>9.0926519011801403</v>
      </c>
      <c r="O40">
        <v>18.589390213028199</v>
      </c>
      <c r="P40">
        <v>-30</v>
      </c>
      <c r="Q40">
        <v>-29.289321320954201</v>
      </c>
      <c r="R40">
        <v>-11.5408349498198</v>
      </c>
      <c r="S40">
        <v>10.830156270773999</v>
      </c>
      <c r="T40">
        <v>0.64534299849353605</v>
      </c>
      <c r="U40">
        <v>0.82484022483550901</v>
      </c>
      <c r="V40">
        <v>21</v>
      </c>
      <c r="W40">
        <v>32.540834949819804</v>
      </c>
      <c r="X40">
        <v>51</v>
      </c>
      <c r="Y40">
        <v>61.830156270773998</v>
      </c>
      <c r="Z40">
        <v>9</v>
      </c>
      <c r="AA40">
        <v>18.185674056184101</v>
      </c>
      <c r="AB40">
        <v>-26</v>
      </c>
      <c r="AC40">
        <v>-34.502446624982099</v>
      </c>
      <c r="AD40">
        <v>12</v>
      </c>
      <c r="AE40">
        <v>14.3551608936357</v>
      </c>
      <c r="AF40">
        <v>25</v>
      </c>
      <c r="AG40">
        <v>27.327709645791899</v>
      </c>
      <c r="AH40">
        <v>0.90370576885619502</v>
      </c>
      <c r="AI40">
        <v>294</v>
      </c>
      <c r="AJ40">
        <v>325.327125411748</v>
      </c>
      <c r="AK40">
        <v>0.74917052183425603</v>
      </c>
      <c r="AL40">
        <v>349</v>
      </c>
      <c r="AM40">
        <v>465.84854826577299</v>
      </c>
      <c r="AN40">
        <v>1.01018958428915</v>
      </c>
      <c r="AO40">
        <v>134</v>
      </c>
      <c r="AP40">
        <v>132.648368270687</v>
      </c>
      <c r="AQ40">
        <v>0.83577376528493796</v>
      </c>
      <c r="AR40">
        <v>170</v>
      </c>
      <c r="AS40">
        <v>203.40432669843599</v>
      </c>
      <c r="AT40">
        <v>1.6125769264221701</v>
      </c>
      <c r="AU40">
        <v>725</v>
      </c>
      <c r="AV40">
        <v>449.59095477606598</v>
      </c>
      <c r="AW40">
        <v>1.50065563303502</v>
      </c>
      <c r="AX40">
        <v>636</v>
      </c>
      <c r="AY40">
        <v>423.81475536376701</v>
      </c>
      <c r="AZ40">
        <v>1.1534715283778301</v>
      </c>
      <c r="BA40">
        <v>74</v>
      </c>
      <c r="BB40">
        <v>64.154162612118</v>
      </c>
      <c r="BC40">
        <v>1.1605907752347699</v>
      </c>
      <c r="BD40">
        <v>61</v>
      </c>
      <c r="BE40">
        <v>52.559438952683699</v>
      </c>
      <c r="BF40">
        <v>1.2524219694772101</v>
      </c>
      <c r="BG40">
        <v>5</v>
      </c>
      <c r="BH40">
        <v>3.9922646854295398</v>
      </c>
      <c r="BI40">
        <v>1.3639565951625701</v>
      </c>
      <c r="BJ40">
        <v>4</v>
      </c>
      <c r="BK40">
        <v>2.9326446414691199</v>
      </c>
    </row>
    <row r="41" spans="1:63" x14ac:dyDescent="0.45">
      <c r="G41">
        <f>SUBTOTAL(101,Table1[rWins])</f>
        <v>0.92469964734218313</v>
      </c>
      <c r="H41">
        <f>SUBTOTAL(101,Table1[rDraws])</f>
        <v>1.0303186824269912</v>
      </c>
      <c r="I41">
        <f>SUBTOTAL(101,Table1[rLosses])</f>
        <v>1.0088194571136362</v>
      </c>
      <c r="M41">
        <f>SUBTOTAL(109,Table1[xWins])</f>
        <v>4441.9947134219947</v>
      </c>
      <c r="N41">
        <f>SUBTOTAL(109,Table1[xDraws])</f>
        <v>3150.0105731559861</v>
      </c>
      <c r="O41">
        <f>SUBTOTAL(109,Table1[xLosses])</f>
        <v>4441.9947134219901</v>
      </c>
      <c r="T41">
        <f>AVERAGE(Table1[rGoalsF])</f>
        <v>0.97603949187775385</v>
      </c>
      <c r="Z41">
        <f>SUBTOTAL(109,Table1[SHGoalsF])</f>
        <v>9077</v>
      </c>
      <c r="AA41">
        <f>SUBTOTAL(109,Table1[xSHGoalsF])</f>
        <v>9046.0398617219125</v>
      </c>
      <c r="AD41">
        <f>SUBTOTAL(109,Table1[HTGoalsF])</f>
        <v>7071</v>
      </c>
      <c r="AE41">
        <f>SUBTOTAL(109,Table1[xHTGoalsF])</f>
        <v>7093.2140418368535</v>
      </c>
      <c r="AH41">
        <f>SUBTOTAL(101,Table1[rShotsF])</f>
        <v>1.0626117775865007</v>
      </c>
      <c r="AN41">
        <f>SUBTOTAL(101,Table1[rShotsTF])</f>
        <v>0.95229229665625237</v>
      </c>
      <c r="AT41">
        <f>SUBTOTAL(101,Table1[rFouls])</f>
        <v>1.2279545283470763</v>
      </c>
      <c r="AZ41">
        <f>SUBTOTAL(101,Table1[rYCard])</f>
        <v>1.2969047569012591</v>
      </c>
      <c r="BF41">
        <f>SUBTOTAL(101,Table1[rRCard])</f>
        <v>1.402736378888648</v>
      </c>
    </row>
    <row r="43" spans="1:63" x14ac:dyDescent="0.45">
      <c r="Z43">
        <v>9077</v>
      </c>
      <c r="AA43">
        <v>9046.0398617219125</v>
      </c>
      <c r="AD43">
        <v>7071</v>
      </c>
      <c r="AE43">
        <v>7093.2140418368535</v>
      </c>
    </row>
    <row r="44" spans="1:63" x14ac:dyDescent="0.45">
      <c r="Z44">
        <f>Z43/AA43</f>
        <v>1.0034225073901226</v>
      </c>
      <c r="AD44">
        <f>AD43/AE43</f>
        <v>0.99686826850200316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2000-2021_Serie_A_11-12-2021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Jaime Eduardo González Meléndez</cp:lastModifiedBy>
  <dcterms:created xsi:type="dcterms:W3CDTF">2021-12-11T22:42:53Z</dcterms:created>
  <dcterms:modified xsi:type="dcterms:W3CDTF">2021-12-12T00:19:37Z</dcterms:modified>
</cp:coreProperties>
</file>