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Bet_simulator\"/>
    </mc:Choice>
  </mc:AlternateContent>
  <xr:revisionPtr revIDLastSave="0" documentId="13_ncr:1_{95623C0D-35AD-47A6-A70A-6C9EFD68579E}" xr6:coauthVersionLast="47" xr6:coauthVersionMax="47" xr10:uidLastSave="{00000000-0000-0000-0000-000000000000}"/>
  <bookViews>
    <workbookView xWindow="-98" yWindow="-98" windowWidth="22695" windowHeight="14595" xr2:uid="{C305B762-4DC4-4088-B7AF-53D67C6A1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22" i="1" l="1"/>
  <c r="AI115" i="1"/>
  <c r="AI103" i="1"/>
  <c r="AI99" i="1"/>
  <c r="AI91" i="1"/>
  <c r="AI86" i="1"/>
  <c r="AI84" i="1"/>
  <c r="AI80" i="1"/>
  <c r="AI75" i="1"/>
  <c r="AI62" i="1"/>
  <c r="AI56" i="1"/>
  <c r="AI53" i="1"/>
  <c r="AI46" i="1"/>
  <c r="AI43" i="1"/>
  <c r="AI38" i="1"/>
  <c r="AI31" i="1"/>
  <c r="AI26" i="1"/>
  <c r="U15" i="1"/>
  <c r="O16" i="1"/>
  <c r="P16" i="1"/>
  <c r="Q16" i="1"/>
  <c r="R16" i="1"/>
  <c r="O17" i="1"/>
  <c r="P17" i="1"/>
  <c r="Q17" i="1"/>
  <c r="R17" i="1"/>
  <c r="U17" i="1" s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U21" i="1" s="1"/>
  <c r="O22" i="1"/>
  <c r="P22" i="1"/>
  <c r="Q22" i="1"/>
  <c r="R22" i="1"/>
  <c r="O23" i="1"/>
  <c r="P23" i="1"/>
  <c r="Q23" i="1"/>
  <c r="R23" i="1"/>
  <c r="U23" i="1" s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O34" i="1"/>
  <c r="P34" i="1"/>
  <c r="Q34" i="1"/>
  <c r="R34" i="1"/>
  <c r="O35" i="1"/>
  <c r="P35" i="1"/>
  <c r="Q35" i="1"/>
  <c r="R35" i="1"/>
  <c r="O36" i="1"/>
  <c r="P36" i="1"/>
  <c r="Q36" i="1"/>
  <c r="R36" i="1"/>
  <c r="O37" i="1"/>
  <c r="P37" i="1"/>
  <c r="Q37" i="1"/>
  <c r="R37" i="1"/>
  <c r="O38" i="1"/>
  <c r="P38" i="1"/>
  <c r="Q38" i="1"/>
  <c r="R38" i="1"/>
  <c r="O39" i="1"/>
  <c r="P39" i="1"/>
  <c r="Q39" i="1"/>
  <c r="R39" i="1"/>
  <c r="O40" i="1"/>
  <c r="P40" i="1"/>
  <c r="Q40" i="1"/>
  <c r="R40" i="1"/>
  <c r="O41" i="1"/>
  <c r="P41" i="1"/>
  <c r="Q41" i="1"/>
  <c r="R41" i="1"/>
  <c r="O42" i="1"/>
  <c r="P42" i="1"/>
  <c r="Q42" i="1"/>
  <c r="R42" i="1"/>
  <c r="O43" i="1"/>
  <c r="P43" i="1"/>
  <c r="Q43" i="1"/>
  <c r="R43" i="1"/>
  <c r="O44" i="1"/>
  <c r="P44" i="1"/>
  <c r="Q44" i="1"/>
  <c r="R44" i="1"/>
  <c r="O45" i="1"/>
  <c r="P45" i="1"/>
  <c r="Q45" i="1"/>
  <c r="R45" i="1"/>
  <c r="O46" i="1"/>
  <c r="P46" i="1"/>
  <c r="Q46" i="1"/>
  <c r="R46" i="1"/>
  <c r="O47" i="1"/>
  <c r="P47" i="1"/>
  <c r="Q47" i="1"/>
  <c r="R47" i="1"/>
  <c r="O48" i="1"/>
  <c r="P48" i="1"/>
  <c r="Q48" i="1"/>
  <c r="R48" i="1"/>
  <c r="O49" i="1"/>
  <c r="P49" i="1"/>
  <c r="Q49" i="1"/>
  <c r="R49" i="1"/>
  <c r="O50" i="1"/>
  <c r="P50" i="1"/>
  <c r="Q50" i="1"/>
  <c r="R50" i="1"/>
  <c r="O51" i="1"/>
  <c r="P51" i="1"/>
  <c r="Q51" i="1"/>
  <c r="R51" i="1"/>
  <c r="O52" i="1"/>
  <c r="P52" i="1"/>
  <c r="Q52" i="1"/>
  <c r="R52" i="1"/>
  <c r="O53" i="1"/>
  <c r="P53" i="1"/>
  <c r="Q53" i="1"/>
  <c r="R53" i="1"/>
  <c r="O54" i="1"/>
  <c r="P54" i="1"/>
  <c r="Q54" i="1"/>
  <c r="R54" i="1"/>
  <c r="O55" i="1"/>
  <c r="P55" i="1"/>
  <c r="Q55" i="1"/>
  <c r="R55" i="1"/>
  <c r="O56" i="1"/>
  <c r="P56" i="1"/>
  <c r="Q56" i="1"/>
  <c r="R56" i="1"/>
  <c r="O57" i="1"/>
  <c r="P57" i="1"/>
  <c r="Q57" i="1"/>
  <c r="R57" i="1"/>
  <c r="O58" i="1"/>
  <c r="P58" i="1"/>
  <c r="Q58" i="1"/>
  <c r="R58" i="1"/>
  <c r="O59" i="1"/>
  <c r="P59" i="1"/>
  <c r="Q59" i="1"/>
  <c r="R59" i="1"/>
  <c r="O60" i="1"/>
  <c r="P60" i="1"/>
  <c r="Q60" i="1"/>
  <c r="R60" i="1"/>
  <c r="O61" i="1"/>
  <c r="P61" i="1"/>
  <c r="Q61" i="1"/>
  <c r="R61" i="1"/>
  <c r="O62" i="1"/>
  <c r="P62" i="1"/>
  <c r="Q62" i="1"/>
  <c r="R62" i="1"/>
  <c r="O63" i="1"/>
  <c r="P63" i="1"/>
  <c r="Q63" i="1"/>
  <c r="R63" i="1"/>
  <c r="O64" i="1"/>
  <c r="P64" i="1"/>
  <c r="Q64" i="1"/>
  <c r="R64" i="1"/>
  <c r="O65" i="1"/>
  <c r="P65" i="1"/>
  <c r="Q65" i="1"/>
  <c r="R65" i="1"/>
  <c r="O66" i="1"/>
  <c r="P66" i="1"/>
  <c r="Q66" i="1"/>
  <c r="R66" i="1"/>
  <c r="O67" i="1"/>
  <c r="P67" i="1"/>
  <c r="Q67" i="1"/>
  <c r="R67" i="1"/>
  <c r="O68" i="1"/>
  <c r="P68" i="1"/>
  <c r="Q68" i="1"/>
  <c r="R68" i="1"/>
  <c r="O69" i="1"/>
  <c r="P69" i="1"/>
  <c r="Q69" i="1"/>
  <c r="R69" i="1"/>
  <c r="O70" i="1"/>
  <c r="P70" i="1"/>
  <c r="Q70" i="1"/>
  <c r="R70" i="1"/>
  <c r="O71" i="1"/>
  <c r="P71" i="1"/>
  <c r="Q71" i="1"/>
  <c r="R71" i="1"/>
  <c r="O72" i="1"/>
  <c r="P72" i="1"/>
  <c r="Q72" i="1"/>
  <c r="R72" i="1"/>
  <c r="O73" i="1"/>
  <c r="P73" i="1"/>
  <c r="Q73" i="1"/>
  <c r="R73" i="1"/>
  <c r="O74" i="1"/>
  <c r="P74" i="1"/>
  <c r="Q74" i="1"/>
  <c r="R74" i="1"/>
  <c r="O75" i="1"/>
  <c r="P75" i="1"/>
  <c r="Q75" i="1"/>
  <c r="R75" i="1"/>
  <c r="O76" i="1"/>
  <c r="P76" i="1"/>
  <c r="Q76" i="1"/>
  <c r="R76" i="1"/>
  <c r="O77" i="1"/>
  <c r="P77" i="1"/>
  <c r="Q77" i="1"/>
  <c r="R77" i="1"/>
  <c r="O78" i="1"/>
  <c r="P78" i="1"/>
  <c r="Q78" i="1"/>
  <c r="R78" i="1"/>
  <c r="O79" i="1"/>
  <c r="P79" i="1"/>
  <c r="Q79" i="1"/>
  <c r="R79" i="1"/>
  <c r="O80" i="1"/>
  <c r="P80" i="1"/>
  <c r="Q80" i="1"/>
  <c r="R80" i="1"/>
  <c r="O81" i="1"/>
  <c r="P81" i="1"/>
  <c r="Q81" i="1"/>
  <c r="R81" i="1"/>
  <c r="O82" i="1"/>
  <c r="P82" i="1"/>
  <c r="Q82" i="1"/>
  <c r="R82" i="1"/>
  <c r="O83" i="1"/>
  <c r="P83" i="1"/>
  <c r="Q83" i="1"/>
  <c r="R83" i="1"/>
  <c r="O84" i="1"/>
  <c r="P84" i="1"/>
  <c r="Q84" i="1"/>
  <c r="R84" i="1"/>
  <c r="O85" i="1"/>
  <c r="P85" i="1"/>
  <c r="Q85" i="1"/>
  <c r="R85" i="1"/>
  <c r="O86" i="1"/>
  <c r="P86" i="1"/>
  <c r="Q86" i="1"/>
  <c r="R86" i="1"/>
  <c r="O87" i="1"/>
  <c r="P87" i="1"/>
  <c r="Q87" i="1"/>
  <c r="R87" i="1"/>
  <c r="O88" i="1"/>
  <c r="P88" i="1"/>
  <c r="Q88" i="1"/>
  <c r="R88" i="1"/>
  <c r="O89" i="1"/>
  <c r="P89" i="1"/>
  <c r="Q89" i="1"/>
  <c r="R89" i="1"/>
  <c r="O90" i="1"/>
  <c r="P90" i="1"/>
  <c r="Q90" i="1"/>
  <c r="R90" i="1"/>
  <c r="O91" i="1"/>
  <c r="P91" i="1"/>
  <c r="Q91" i="1"/>
  <c r="R91" i="1"/>
  <c r="O92" i="1"/>
  <c r="P92" i="1"/>
  <c r="Q92" i="1"/>
  <c r="R92" i="1"/>
  <c r="O93" i="1"/>
  <c r="P93" i="1"/>
  <c r="Q93" i="1"/>
  <c r="R93" i="1"/>
  <c r="O94" i="1"/>
  <c r="P94" i="1"/>
  <c r="Q94" i="1"/>
  <c r="R94" i="1"/>
  <c r="O95" i="1"/>
  <c r="P95" i="1"/>
  <c r="Q95" i="1"/>
  <c r="R95" i="1"/>
  <c r="O96" i="1"/>
  <c r="P96" i="1"/>
  <c r="Q96" i="1"/>
  <c r="R96" i="1"/>
  <c r="O97" i="1"/>
  <c r="P97" i="1"/>
  <c r="Q97" i="1"/>
  <c r="R97" i="1"/>
  <c r="O98" i="1"/>
  <c r="P98" i="1"/>
  <c r="Q98" i="1"/>
  <c r="R98" i="1"/>
  <c r="O99" i="1"/>
  <c r="P99" i="1"/>
  <c r="Q99" i="1"/>
  <c r="R99" i="1"/>
  <c r="O100" i="1"/>
  <c r="P100" i="1"/>
  <c r="Q100" i="1"/>
  <c r="R100" i="1"/>
  <c r="O101" i="1"/>
  <c r="P101" i="1"/>
  <c r="Q101" i="1"/>
  <c r="R101" i="1"/>
  <c r="O102" i="1"/>
  <c r="P102" i="1"/>
  <c r="Q102" i="1"/>
  <c r="R102" i="1"/>
  <c r="O103" i="1"/>
  <c r="P103" i="1"/>
  <c r="Q103" i="1"/>
  <c r="R103" i="1"/>
  <c r="O104" i="1"/>
  <c r="P104" i="1"/>
  <c r="Q104" i="1"/>
  <c r="R104" i="1"/>
  <c r="O105" i="1"/>
  <c r="P105" i="1"/>
  <c r="Q105" i="1"/>
  <c r="R105" i="1"/>
  <c r="O106" i="1"/>
  <c r="P106" i="1"/>
  <c r="Q106" i="1"/>
  <c r="R106" i="1"/>
  <c r="O107" i="1"/>
  <c r="P107" i="1"/>
  <c r="Q107" i="1"/>
  <c r="R107" i="1"/>
  <c r="O108" i="1"/>
  <c r="P108" i="1"/>
  <c r="Q108" i="1"/>
  <c r="R108" i="1"/>
  <c r="O109" i="1"/>
  <c r="P109" i="1"/>
  <c r="Q109" i="1"/>
  <c r="R109" i="1"/>
  <c r="O110" i="1"/>
  <c r="P110" i="1"/>
  <c r="Q110" i="1"/>
  <c r="R110" i="1"/>
  <c r="O111" i="1"/>
  <c r="P111" i="1"/>
  <c r="Q111" i="1"/>
  <c r="R111" i="1"/>
  <c r="O112" i="1"/>
  <c r="P112" i="1"/>
  <c r="Q112" i="1"/>
  <c r="R112" i="1"/>
  <c r="O113" i="1"/>
  <c r="P113" i="1"/>
  <c r="Q113" i="1"/>
  <c r="R113" i="1"/>
  <c r="O114" i="1"/>
  <c r="P114" i="1"/>
  <c r="Q114" i="1"/>
  <c r="R114" i="1"/>
  <c r="O115" i="1"/>
  <c r="P115" i="1"/>
  <c r="Q115" i="1"/>
  <c r="R115" i="1"/>
  <c r="O116" i="1"/>
  <c r="P116" i="1"/>
  <c r="Q116" i="1"/>
  <c r="R116" i="1"/>
  <c r="O117" i="1"/>
  <c r="P117" i="1"/>
  <c r="Q117" i="1"/>
  <c r="R117" i="1"/>
  <c r="O118" i="1"/>
  <c r="P118" i="1"/>
  <c r="Q118" i="1"/>
  <c r="R118" i="1"/>
  <c r="O119" i="1"/>
  <c r="P119" i="1"/>
  <c r="Q119" i="1"/>
  <c r="R119" i="1"/>
  <c r="O120" i="1"/>
  <c r="P120" i="1"/>
  <c r="Q120" i="1"/>
  <c r="U120" i="1" s="1"/>
  <c r="R120" i="1"/>
  <c r="O121" i="1"/>
  <c r="P121" i="1"/>
  <c r="Q121" i="1"/>
  <c r="R121" i="1"/>
  <c r="O122" i="1"/>
  <c r="P122" i="1"/>
  <c r="Q122" i="1"/>
  <c r="R122" i="1"/>
  <c r="U16" i="1"/>
  <c r="U18" i="1"/>
  <c r="U19" i="1"/>
  <c r="U20" i="1"/>
  <c r="U22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1" i="1"/>
  <c r="U122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P15" i="1"/>
  <c r="R15" i="1"/>
  <c r="Q15" i="1"/>
  <c r="O15" i="1"/>
  <c r="T15" i="1"/>
</calcChain>
</file>

<file path=xl/sharedStrings.xml><?xml version="1.0" encoding="utf-8"?>
<sst xmlns="http://schemas.openxmlformats.org/spreadsheetml/2006/main" count="630" uniqueCount="263">
  <si>
    <t>Coach</t>
  </si>
  <si>
    <t>Division</t>
  </si>
  <si>
    <t>Club</t>
  </si>
  <si>
    <t>Start</t>
  </si>
  <si>
    <t>End</t>
  </si>
  <si>
    <t>Mikel Arteta</t>
  </si>
  <si>
    <t>E0</t>
  </si>
  <si>
    <t>Arsenal</t>
  </si>
  <si>
    <t>Steven Gerrard</t>
  </si>
  <si>
    <t>SC0</t>
  </si>
  <si>
    <t>Rangers</t>
  </si>
  <si>
    <t>Comments</t>
  </si>
  <si>
    <t>Thomas Frank</t>
  </si>
  <si>
    <t>E1</t>
  </si>
  <si>
    <t>Brentford</t>
  </si>
  <si>
    <t>Graham Potter</t>
  </si>
  <si>
    <t>Swansea</t>
  </si>
  <si>
    <t>Sean Dyche</t>
  </si>
  <si>
    <t>Watford</t>
  </si>
  <si>
    <t>Burnley</t>
  </si>
  <si>
    <t>Thomas Tuchel</t>
  </si>
  <si>
    <t>D2</t>
  </si>
  <si>
    <t>D1</t>
  </si>
  <si>
    <t>F1</t>
  </si>
  <si>
    <t>Chelsea</t>
  </si>
  <si>
    <t>Mainz</t>
  </si>
  <si>
    <t>Dortmund</t>
  </si>
  <si>
    <t>Paris SG</t>
  </si>
  <si>
    <t>Patrick Vieira</t>
  </si>
  <si>
    <t>Nice</t>
  </si>
  <si>
    <t>Crystal Palace</t>
  </si>
  <si>
    <t>Frank Lampard</t>
  </si>
  <si>
    <t>Derby County</t>
  </si>
  <si>
    <t>Everton</t>
  </si>
  <si>
    <t>Rafael Benitez</t>
  </si>
  <si>
    <t>SP1</t>
  </si>
  <si>
    <t>Valencia</t>
  </si>
  <si>
    <t>Liverpool</t>
  </si>
  <si>
    <t>I1</t>
  </si>
  <si>
    <t>Napoli</t>
  </si>
  <si>
    <t>Real Madrid</t>
  </si>
  <si>
    <t>Newcastle</t>
  </si>
  <si>
    <t>Marcelo Bielsa</t>
  </si>
  <si>
    <t>Ath Bilbao</t>
  </si>
  <si>
    <t>Marseille</t>
  </si>
  <si>
    <t>Lille</t>
  </si>
  <si>
    <t>Leeds</t>
  </si>
  <si>
    <t>Brendan Rodgers</t>
  </si>
  <si>
    <t>Reading</t>
  </si>
  <si>
    <t>Celtic</t>
  </si>
  <si>
    <t>Leicester</t>
  </si>
  <si>
    <t>Jurgen Klopp</t>
  </si>
  <si>
    <t>Josep Guardiola</t>
  </si>
  <si>
    <t>Barcelona</t>
  </si>
  <si>
    <t>Bayern Munich</t>
  </si>
  <si>
    <t>Man City</t>
  </si>
  <si>
    <t>Ralf Rangnick</t>
  </si>
  <si>
    <t>Hannover</t>
  </si>
  <si>
    <t>Schalke 04</t>
  </si>
  <si>
    <t>Hoffenheim</t>
  </si>
  <si>
    <t>RB Leipzig</t>
  </si>
  <si>
    <t>Ole Gunnar Solksjaer</t>
  </si>
  <si>
    <t>Cardiff</t>
  </si>
  <si>
    <t>Man United</t>
  </si>
  <si>
    <t>Eddie Howe</t>
  </si>
  <si>
    <t>E2</t>
  </si>
  <si>
    <t>Bournemouth</t>
  </si>
  <si>
    <t>E3</t>
  </si>
  <si>
    <t>Steve Bruce</t>
  </si>
  <si>
    <t>Dean Smith</t>
  </si>
  <si>
    <t>Daniel Farke</t>
  </si>
  <si>
    <t>Ralph Hasenhuttl</t>
  </si>
  <si>
    <t>Antonio Conte</t>
  </si>
  <si>
    <t>Nuno Espirito Santo</t>
  </si>
  <si>
    <t>Roy Hodson</t>
  </si>
  <si>
    <t>Claudio Ranieri</t>
  </si>
  <si>
    <t>Francisco Javier Muñoz Llompart</t>
  </si>
  <si>
    <t>David Moyes</t>
  </si>
  <si>
    <t>Bruno Lage</t>
  </si>
  <si>
    <t>Wigan</t>
  </si>
  <si>
    <t>Birmingham</t>
  </si>
  <si>
    <t>Sunderland</t>
  </si>
  <si>
    <t>Hull</t>
  </si>
  <si>
    <t>Aston Villa</t>
  </si>
  <si>
    <t>Sheffield Weds</t>
  </si>
  <si>
    <t>Rio Ave</t>
  </si>
  <si>
    <t>Porto</t>
  </si>
  <si>
    <t>Wolves</t>
  </si>
  <si>
    <t>P1</t>
  </si>
  <si>
    <t>until_end_2020-2021_season</t>
  </si>
  <si>
    <t>Walsall</t>
  </si>
  <si>
    <t>Norwich</t>
  </si>
  <si>
    <t>Aalen</t>
  </si>
  <si>
    <t>Ingolstadt</t>
  </si>
  <si>
    <t>Southampton</t>
  </si>
  <si>
    <t>I2</t>
  </si>
  <si>
    <t>Arezzo</t>
  </si>
  <si>
    <t>Bari</t>
  </si>
  <si>
    <t>Atalanta</t>
  </si>
  <si>
    <t>Siena</t>
  </si>
  <si>
    <t>Juventus</t>
  </si>
  <si>
    <t>Inter</t>
  </si>
  <si>
    <t>Este técnico fue un caretaker con muy pocos partidos dirigidos</t>
  </si>
  <si>
    <t>Fulham</t>
  </si>
  <si>
    <t>West Brom</t>
  </si>
  <si>
    <t>I_removed_Udinese's_6_month</t>
  </si>
  <si>
    <t>Parma</t>
  </si>
  <si>
    <t>Roma</t>
  </si>
  <si>
    <t>F2</t>
  </si>
  <si>
    <t>Monaco</t>
  </si>
  <si>
    <t>Sampdoria</t>
  </si>
  <si>
    <t>Preston</t>
  </si>
  <si>
    <t>Sociedad</t>
  </si>
  <si>
    <t>He was sacked on [input_date] after coming under increasing pressure due to a poor start to the season.</t>
  </si>
  <si>
    <t>West Ham</t>
  </si>
  <si>
    <t>Benfica</t>
  </si>
  <si>
    <t>['F1','Nice','11-6-2018','4-12-2020']</t>
  </si>
  <si>
    <t>['E0','Crystal Palace','4-7-2021','30-6-2021']</t>
  </si>
  <si>
    <t>['E1','Derby County','31-5-2018','4-7-2019']</t>
  </si>
  <si>
    <t>['E0','Chelsea','4-7-2019','25-1-2021']</t>
  </si>
  <si>
    <t>['SP1','Valencia','1-6-2001','1-6-2004']</t>
  </si>
  <si>
    <t>['E0','Liverpool','16-6-2004','3-6-2010']</t>
  </si>
  <si>
    <t>['I1','Inter','10-6-2010','23-12-2010']</t>
  </si>
  <si>
    <t>['E0','Chelsea','21-11-2012','27-5-2013']</t>
  </si>
  <si>
    <t>['I1','Napoli','27-5-2013','3-6-2015']</t>
  </si>
  <si>
    <t>['SP1','Real Madrid','3-6-2015','4-1-2016']</t>
  </si>
  <si>
    <t>['E0','Newcastle','11-3-2016','30-6-2019']</t>
  </si>
  <si>
    <t>['SP1','Ath Bilbao','7-7-2011','30-6-2013']</t>
  </si>
  <si>
    <t>['F1','Marseille','17-5-2014','8-8-2015']</t>
  </si>
  <si>
    <t>['F1','Lille','24-5-2017','15-12-2017']</t>
  </si>
  <si>
    <t>['E1','Leeds','15-6-2018','17-7-2020']</t>
  </si>
  <si>
    <t>['E0','Leeds','17-7-2020','30-6-2021']</t>
  </si>
  <si>
    <t>['E0','Watford','24-11-2008','5-6-2009']</t>
  </si>
  <si>
    <t>['E0','Reading','5-6-2009','16-12-2009']</t>
  </si>
  <si>
    <t>['E1','Swansea','16-7-2010','30-6-2011']</t>
  </si>
  <si>
    <t>['E0','Swansea','1-7-2011','30-5-2012']</t>
  </si>
  <si>
    <t>['E0','Liverpool','1-6-2012','4-10-2015']</t>
  </si>
  <si>
    <t>['SC0','Celtic','20-5-2016','15-2-2019']</t>
  </si>
  <si>
    <t>['E0','Leicester','3-3-2019','30-6-2021']</t>
  </si>
  <si>
    <t>['D2','Mainz','27-2-2001','30-6-2004']</t>
  </si>
  <si>
    <t>['D1','Mainz','30-6-2004','30-6-2007']</t>
  </si>
  <si>
    <t>['D2','Mainz','30-6-2007','30-6-2008']</t>
  </si>
  <si>
    <t>['D1','Dortmund','30-6-2008','30-6-2015']</t>
  </si>
  <si>
    <t>['E0','Liverpool','17-10-2015','30-6-2021']</t>
  </si>
  <si>
    <t>['SP1','Barcelona','1-7-2008','30-6-2012']</t>
  </si>
  <si>
    <t>['D1','Bayern Munich','26-6-2013','30-6-2016']</t>
  </si>
  <si>
    <t>['E0','Man City','1-7-2016','30-6-2021']</t>
  </si>
  <si>
    <t>['D2','Hannover','23-5-2001','30-6-2002']</t>
  </si>
  <si>
    <t>['D1','Hannover','1-7-2002','6-3-2004']</t>
  </si>
  <si>
    <t>['D1','Schalke 04','28-7-2004','12-12-2005']</t>
  </si>
  <si>
    <t>['D1','Hoffenheim','1-7-2006','2-1-2011']</t>
  </si>
  <si>
    <t>['D1','Schalke 04','1-4-2011','22-9-2011']</t>
  </si>
  <si>
    <t>['D2','RB Leipzig','25-7-2015','16-5-2016']</t>
  </si>
  <si>
    <t>['D1','RB Leipzig','9-7-2018','30-6-2019']</t>
  </si>
  <si>
    <t>['E0','Cardiff','2-1-2014','30-6-2014']</t>
  </si>
  <si>
    <t>['E1','Cardiff','1-7-2014','18-9-2014']</t>
  </si>
  <si>
    <t>['E0','Man United','19-12-2018','30-6-2021']</t>
  </si>
  <si>
    <t>['E3','Bournemouth','31-12-2008','30-6-2010']</t>
  </si>
  <si>
    <t>['E2','Bournemouth','1-7-2010','15-1-2011']</t>
  </si>
  <si>
    <t>['E1','Burnley','16-1-2011','15-10-2012']</t>
  </si>
  <si>
    <t>['E2','Bournemouth','16-10-2012','30-6-2013']</t>
  </si>
  <si>
    <t>['E1','Bournemouth','1-7-2013','30-6-2015']</t>
  </si>
  <si>
    <t>['E0','Bournemouth','1-7-2015','30-6-2020']</t>
  </si>
  <si>
    <t>['E2','Wigan','4-4-2001','29-5-2001']</t>
  </si>
  <si>
    <t>['E1','Crystal Palace','31-5-2001','2-11-2001']</t>
  </si>
  <si>
    <t>['E1','Birmingham','12-12-2001','30-6-2002']</t>
  </si>
  <si>
    <t>['E0','Birmingham','1-7-2002','30-6-2006']</t>
  </si>
  <si>
    <t>['E1','Birmingham','1-7-2006','23-11-2007']</t>
  </si>
  <si>
    <t>['E0','Wigan','26-11-2007','3-6-2009']</t>
  </si>
  <si>
    <t>['E0','Sunderland','3-6-2009','30-11-2011']</t>
  </si>
  <si>
    <t>['E1','Hull','8-6-2012','30-6-2013']</t>
  </si>
  <si>
    <t>['E0','Hull','1-7-2013','30-6-2015']</t>
  </si>
  <si>
    <t>['E1','Hull','1-7-2015','22-7-2016']</t>
  </si>
  <si>
    <t>['E1','Aston Villa','12-10-2016','3-10-2018']</t>
  </si>
  <si>
    <t>['E1','Sheffield Weds','1-2-2019','15-7-2019']</t>
  </si>
  <si>
    <t>['E0','Newcastle','17-7-2019','30-6-2021']</t>
  </si>
  <si>
    <t>['P1','Rio Ave','15-5-2012','19-5-2014']</t>
  </si>
  <si>
    <t>['SP1','Valencia','4-7-2014','29-11-2015']</t>
  </si>
  <si>
    <t>['P1','Porto','1-6-2016','22-5-2016']</t>
  </si>
  <si>
    <t>['E1','Wolves','31-5-2017','30-6-2018']</t>
  </si>
  <si>
    <t>['E0','Wolves','1-7-2018','23-5-2021']</t>
  </si>
  <si>
    <t>['E2','Walsall','4-1-2011','29-11-2015']</t>
  </si>
  <si>
    <t>['E1','Brentford','30-11-2015','30-6-2018']</t>
  </si>
  <si>
    <t>['E1','Aston Villa','10-10-2018','30-6-2019']</t>
  </si>
  <si>
    <t>['E0','Aston Villa','1-6-2020','30-6-2021']</t>
  </si>
  <si>
    <t>['E1','Norwich','25-5-2017','30-6-2019']</t>
  </si>
  <si>
    <t>['E0','Norwich','1-6-2019','30-6-2021']</t>
  </si>
  <si>
    <t>['D2','Aalen','1-6-2012','30-6-2013']</t>
  </si>
  <si>
    <t>['D2','Ingolstadt','15-10-2013','30-6-2014']</t>
  </si>
  <si>
    <t>['D1','Ingolstadt','1-6-2015','14-5-2016']</t>
  </si>
  <si>
    <t>['D1','RB Leipzig','15-5-2016','15-5-2018']</t>
  </si>
  <si>
    <t>['E0','Southampton','5-12-2018','30-6-2021']</t>
  </si>
  <si>
    <t>['I2','Arezzo','15-7-2006','31-10-2006']</t>
  </si>
  <si>
    <t>['I2','Arezzo','13-3-2007','30-6-2007']</t>
  </si>
  <si>
    <t>['I2','Bari','27-12-2007','30-6-2009']</t>
  </si>
  <si>
    <t>['I1','Atalanta','21-9-2009','6-1-2010']</t>
  </si>
  <si>
    <t>['I2','Siena','9-5-2010','30-6-2011']</t>
  </si>
  <si>
    <t>['I1','Juventus','22-5-2011','15-7-2014']</t>
  </si>
  <si>
    <t>['E0','Chelsea','4-4-2016','13-7-2018']</t>
  </si>
  <si>
    <t>['I1','Inter','31-5-2019','26-5-2021']</t>
  </si>
  <si>
    <t>['E0','Fulham','28-12-2007','30-6-2010']</t>
  </si>
  <si>
    <t>['E0','Liverpool','1-7-2010','8-1-2011']</t>
  </si>
  <si>
    <t>['E0','West Brom','11-2-2011','29-4-2012']</t>
  </si>
  <si>
    <t>['E0','Crystal Palace','12-9-2017','30-6-2021']</t>
  </si>
  <si>
    <t>['E0','Chelsea','18-9-2000','30-5-2004']</t>
  </si>
  <si>
    <t>['SP1','Valencia','8-6-2004','25-2-2005']</t>
  </si>
  <si>
    <t>['I1','Parma','12-2-2007','31-5-2007']</t>
  </si>
  <si>
    <t>['I1','Juventus','4-7-2007','18-5-2009']</t>
  </si>
  <si>
    <t>['I1','Roma','1-9-2009','20-2-2011']</t>
  </si>
  <si>
    <t>['I1','Inter','22-9-2011','26-3-2012']</t>
  </si>
  <si>
    <t>['F2','Monaco','30-5-2012','30-6-2013']</t>
  </si>
  <si>
    <t>['F1','Monaco','30-6-2013','20-5-2014']</t>
  </si>
  <si>
    <t>['E0','Leicester','13-7-2015','23-2-2017']</t>
  </si>
  <si>
    <t>['E0','Fulham','14-11-2018','28-2-2019']</t>
  </si>
  <si>
    <t>['I1','Roma','8-3-2019','26-5-2019']</t>
  </si>
  <si>
    <t>['I1','Sampdoria','12-10-2019','30-6-2020']</t>
  </si>
  <si>
    <t>['E1','Preston','1-1-2000','15-3-2002']</t>
  </si>
  <si>
    <t>['E0','Everton','14-3-2002','30-6-2013']</t>
  </si>
  <si>
    <t>['E0','Man United','1-7-2013','20-4-2014']</t>
  </si>
  <si>
    <t>['SP1','Sociedad','10-11-2014','9-11-2015']</t>
  </si>
  <si>
    <t>['E0','Sunderland','23-7-2016','22-5-2017']</t>
  </si>
  <si>
    <t>['E0','West Ham','7-11-2017','16-5-2018']</t>
  </si>
  <si>
    <t>['E0','West Ham','29-12-2019','30-6-2021']</t>
  </si>
  <si>
    <t>['P1','Benfica','3-1-2019','29-6-2020']</t>
  </si>
  <si>
    <t>'Patrick Vieira'</t>
  </si>
  <si>
    <t>'Frank Lampard'</t>
  </si>
  <si>
    <t>'Rafael Benitez'</t>
  </si>
  <si>
    <t>'Marcelo Bielsa'</t>
  </si>
  <si>
    <t>'Brendan Rodgers'</t>
  </si>
  <si>
    <t>'Jurgen Klopp'</t>
  </si>
  <si>
    <t>'Josep Guardiola'</t>
  </si>
  <si>
    <t>'Ralf Rangnick'</t>
  </si>
  <si>
    <t>'Ole Gunnar Solksjaer'</t>
  </si>
  <si>
    <t>'Eddie Howe'</t>
  </si>
  <si>
    <t>'Steve Bruce'</t>
  </si>
  <si>
    <t>'Nuno Espirito Santo'</t>
  </si>
  <si>
    <t>'Dean Smith'</t>
  </si>
  <si>
    <t>'Daniel Farke'</t>
  </si>
  <si>
    <t>'Ralph Hasenhuttl'</t>
  </si>
  <si>
    <t>'Antonio Conte'</t>
  </si>
  <si>
    <t>'Roy Hodson'</t>
  </si>
  <si>
    <t>'Claudio Ranieri'</t>
  </si>
  <si>
    <t>'David Moyes'</t>
  </si>
  <si>
    <t>'Bruno Lage'</t>
  </si>
  <si>
    <t>Frank Lampard'</t>
  </si>
  <si>
    <t>Rafael Benitez'</t>
  </si>
  <si>
    <t>Marcelo Bielsa',[['SP1','Ath Bilbao','7-7-2011','30-6-2013'],['F1','Marseille','17-5-2014','8-8-2015'],['F1','Lille','24-5-2017','15-12-2017'],['E1','Leeds','15-6-2018','17-7-2020'],['E0','Leeds','17-7-2020','30-6-2021']]</t>
  </si>
  <si>
    <t>'Brendan Rodgers',[['E0','Watford','24-11-2008','5-6-2009'],['E0','Reading','5-6-2009','16-12-2009'],['E1','Swansea','16-7-2010','30-6-2011'],['E0','Swansea','1-7-2011','30-5-2012'],['E0','Liverpool','1-6-2012','4-10-2015'],['SC0','Celtic','20-5-2016','15-2-2019'],['E0','Leicester','3-3-2019','30-6-2021']]</t>
  </si>
  <si>
    <t>Jurgen Klopp',[['D2','Mainz','27-2-2001','30-6-2004'],['D1','Mainz','30-6-2004','30-6-2007'],['D2','Mainz','30-6-2007','30-6-2008'],['D1','Dortmund','30-6-2008','30-6-2015'],['E0','Liverpool','17-10-2015','30-6-2021']]</t>
  </si>
  <si>
    <t>Josep Guardiola',[['SP1','Barcelona','1-7-2008','30-6-2012'],['D1','Bayern Munich','26-6-2013','30-6-2016'],['E0','Man City','1-7-2016','30-6-2021']]</t>
  </si>
  <si>
    <t>Ralf Rangnick',[['D2','Hannover','23-5-2001','30-6-2002'],['D1','Hannover','1-7-2002','6-3-2004'],['D1','Schalke 04','28-7-2004','12-12-2005'],['D1','Hoffenheim','1-7-2006','2-1-2011'],['D1','Schalke 04','1-4-2011','22-9-2011'],['D2','RB Leipzig','25-7-2015','16-5-2016'],['D1','RB Leipzig','9-7-2018','30-6-2019'],]</t>
  </si>
  <si>
    <t>Ole Gunnar Solksjaer',[['E0','Cardiff','2-1-2014','30-6-2014'],['E1','Cardiff','1-7-2014','18-9-2014'],['E0','Man United','19-12-2018','30-6-2021']</t>
  </si>
  <si>
    <t>Eddie Howe',[['E3','Bournemouth','31-12-2008','30-6-2010'],['E2','Bournemouth','1-7-2010','15-1-2011'],['E1','Burnley','16-1-2011','15-10-2012'],['E2','Bournemouth','16-10-2012','30-6-2013'],['E1','Bournemouth','1-7-2013','30-6-2015'],['E0','Bournemouth','1-7-2015','30-6-2020']]</t>
  </si>
  <si>
    <t>Steve Bruce',[['E2','Wigan','4-4-2001','29-5-2001'],['E1','Crystal Palace','31-5-2001','2-11-2001'],['E1','Birmingham','12-12-2001','30-6-2002'],['E0','Birmingham','1-7-2002','30-6-2006'],['E1','Birmingham','1-7-2006','23-11-2007'],['E0','Wigan','26-11-2007','3-6-2009'],['E0','Sunderland','3-6-2009','30-11-2011'],['E1','Hull','8-6-2012','30-6-2013'],['E0','Hull','1-7-2013','30-6-2015'],['E1','Hull','1-7-2015','22-7-2016'],['E1','Aston Villa','12-10-2016','3-10-2018'],['E1','Sheffield Weds','1-2-2019','15-7-2019'],['E0','Newcastle','17-7-2019','30-6-2021']]</t>
  </si>
  <si>
    <t>Nuno Espirito Santo',[['P1','Rio Ave','15-5-2012','19-5-2014'],['SP1','Valencia','4-7-2014','29-11-2015'],['P1','Porto','1-6-2016','22-5-2016'],['E1','Wolves','31-5-2017','30-6-2018'],['E0','Wolves','1-7-2018','23-5-2021']]</t>
  </si>
  <si>
    <t>Dean Smith',[['E2','Walsall','4-1-2011','29-11-2015'],['E1','Brentford','30-11-2015','30-6-2018'],['E1','Aston Villa','10-10-2018','30-6-2019'],['E0','Aston Villa','1-6-2020','30-6-2021']]</t>
  </si>
  <si>
    <t>Daniel Farke',[['E1','Norwich','25-5-2017','30-6-2019'],['E0','Norwich','1-6-2019','30-6-2021']]</t>
  </si>
  <si>
    <t>Ralph Hasenhuttl',[['D2','Aalen','1-6-2012','30-6-2013'],['D2','Ingolstadt','15-10-2013','30-6-2014'],['D1','Ingolstadt','1-6-2015','14-5-2016'],['D1','RB Leipzig','15-5-2016','15-5-2018'],['E0','Southampton','5-12-2018','30-6-2021']]</t>
  </si>
  <si>
    <t>Antonio Conte',[['I2','Arezzo','15-7-2006','31-10-2006'],['I2','Arezzo','13-3-2007','30-6-2007'],['I2','Bari','27-12-2007','30-6-2009'],['I1','Atalanta','21-9-2009','6-1-2010'],['I2','Siena','9-5-2010','30-6-2011'],['I1','Juventus','22-5-2011','15-7-2014'],['E0','Chelsea','4-4-2016','13-7-2018'],['I1','Inter','31-5-2019','26-5-2021']]</t>
  </si>
  <si>
    <t>Roy Hodson',[['E0','Fulham','28-12-2007','30-6-2010'],['E0','Liverpool','1-7-2010','8-1-2011'],['E0','West Brom','11-2-2011','29-4-2012'],['E0','Crystal Palace','12-9-2017','30-6-2021']]</t>
  </si>
  <si>
    <t>Claudio Ranieri',[['E0','Chelsea','18-9-2000','30-5-2004'],['SP1','Valencia','8-6-2004','25-2-2005'],['I1','Parma','12-2-2007','31-5-2007'],['I1','Juventus','4-7-2007','18-5-2009'],['I1','Roma','1-9-2009','20-2-2011'],['I1','Inter','22-9-2011','26-3-2012'],['F2','Monaco','30-5-2012','30-6-2013'],['F1','Monaco','30-6-2013','20-5-2014'],['E0','Leicester','13-7-2015','23-2-2017'],['E0','Fulham','14-11-2018','28-2-2019'],['I1','Roma','8-3-2019','26-5-2019'],['I1','Sampdoria','12-10-2019','30-6-2020']]</t>
  </si>
  <si>
    <t>David Moyes',[['E1','Preston','1-1-2000','15-3-2002'],['E0','Everton','14-3-2002','30-6-2013'],['E0','Man United','1-7-2013','20-4-2014'],['SP1','Sociedad','10-11-2014','9-11-2015'],['E0','Sunderland','23-7-2016','22-5-2017'],['E0','West Ham','7-11-2017','16-5-2018'],['E0','West Ham','29-12-2019','30-6-2021']]</t>
  </si>
  <si>
    <t>Bruno Lage',[['P1','Benfica','3-1-2019','29-6-2020']]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</si>
</sst>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7A75-B70F-4458-9D32-3FE13ACE42F9}">
  <dimension ref="A1:AI123"/>
  <sheetViews>
    <sheetView tabSelected="1" topLeftCell="AA93" workbookViewId="0">
      <selection activeCell="AB122" sqref="AB122"/>
    </sheetView>
  </sheetViews>
  <sheetFormatPr defaultRowHeight="14.25" x14ac:dyDescent="0.45"/>
  <cols>
    <col min="4" max="4" width="10.19921875" bestFit="1" customWidth="1"/>
    <col min="5" max="6" width="10.19921875" customWidth="1"/>
    <col min="7" max="7" width="10.19921875" bestFit="1" customWidth="1"/>
    <col min="8" max="9" width="10.19921875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G1" t="s">
        <v>4</v>
      </c>
      <c r="J1" t="s">
        <v>11</v>
      </c>
    </row>
    <row r="2" spans="1:30" x14ac:dyDescent="0.45">
      <c r="A2" s="2" t="s">
        <v>5</v>
      </c>
      <c r="B2" s="2" t="s">
        <v>6</v>
      </c>
      <c r="C2" s="2" t="s">
        <v>7</v>
      </c>
      <c r="D2" s="6">
        <v>22</v>
      </c>
      <c r="E2" s="4">
        <v>12</v>
      </c>
      <c r="F2" s="4">
        <v>2019</v>
      </c>
      <c r="G2" s="4">
        <v>30</v>
      </c>
      <c r="H2" s="4">
        <v>6</v>
      </c>
      <c r="I2" s="4">
        <v>2021</v>
      </c>
      <c r="J2" s="2" t="s">
        <v>89</v>
      </c>
      <c r="K2" s="2"/>
    </row>
    <row r="3" spans="1:30" x14ac:dyDescent="0.45">
      <c r="A3" s="2" t="s">
        <v>8</v>
      </c>
      <c r="B3" s="2" t="s">
        <v>9</v>
      </c>
      <c r="C3" s="2" t="s">
        <v>10</v>
      </c>
      <c r="D3" s="6">
        <v>1</v>
      </c>
      <c r="E3" s="4">
        <v>6</v>
      </c>
      <c r="F3" s="4">
        <v>2018</v>
      </c>
      <c r="G3" s="4">
        <v>30</v>
      </c>
      <c r="H3" s="4">
        <v>6</v>
      </c>
      <c r="I3" s="4">
        <v>2021</v>
      </c>
      <c r="J3" s="2" t="s">
        <v>89</v>
      </c>
      <c r="K3" s="2"/>
    </row>
    <row r="4" spans="1:30" x14ac:dyDescent="0.45">
      <c r="A4" s="2" t="s">
        <v>12</v>
      </c>
      <c r="B4" s="2" t="s">
        <v>13</v>
      </c>
      <c r="C4" s="2" t="s">
        <v>14</v>
      </c>
      <c r="D4" s="6">
        <v>16</v>
      </c>
      <c r="E4" s="4">
        <v>10</v>
      </c>
      <c r="F4" s="4">
        <v>2018</v>
      </c>
      <c r="G4" s="4">
        <v>30</v>
      </c>
      <c r="H4" s="4">
        <v>6</v>
      </c>
      <c r="I4" s="4">
        <v>2021</v>
      </c>
      <c r="J4" s="2" t="s">
        <v>89</v>
      </c>
      <c r="K4" s="2"/>
    </row>
    <row r="5" spans="1:30" x14ac:dyDescent="0.45">
      <c r="A5" s="2" t="s">
        <v>15</v>
      </c>
      <c r="B5" s="2" t="s">
        <v>13</v>
      </c>
      <c r="C5" s="2" t="s">
        <v>16</v>
      </c>
      <c r="D5" s="6">
        <v>11</v>
      </c>
      <c r="E5" s="4">
        <v>6</v>
      </c>
      <c r="F5" s="4">
        <v>2018</v>
      </c>
      <c r="G5" s="4">
        <v>30</v>
      </c>
      <c r="H5" s="4">
        <v>6</v>
      </c>
      <c r="I5" s="4">
        <v>2021</v>
      </c>
      <c r="J5" s="2" t="s">
        <v>89</v>
      </c>
      <c r="K5" s="2"/>
    </row>
    <row r="6" spans="1:30" x14ac:dyDescent="0.45">
      <c r="A6" s="2" t="s">
        <v>17</v>
      </c>
      <c r="B6" s="2" t="s">
        <v>13</v>
      </c>
      <c r="C6" s="2" t="s">
        <v>18</v>
      </c>
      <c r="D6" s="6">
        <v>21</v>
      </c>
      <c r="E6" s="4">
        <v>6</v>
      </c>
      <c r="F6" s="4">
        <v>2011</v>
      </c>
      <c r="G6" s="4">
        <v>6</v>
      </c>
      <c r="H6" s="4">
        <v>7</v>
      </c>
      <c r="I6" s="4">
        <v>2012</v>
      </c>
      <c r="J6" s="2"/>
      <c r="K6" s="2"/>
    </row>
    <row r="7" spans="1:30" x14ac:dyDescent="0.45">
      <c r="A7" s="2" t="s">
        <v>17</v>
      </c>
      <c r="B7" s="2" t="s">
        <v>13</v>
      </c>
      <c r="C7" s="2" t="s">
        <v>19</v>
      </c>
      <c r="D7" s="6">
        <v>1</v>
      </c>
      <c r="E7" s="4">
        <v>10</v>
      </c>
      <c r="F7" s="4">
        <v>2012</v>
      </c>
      <c r="G7" s="4">
        <v>30</v>
      </c>
      <c r="H7" s="4">
        <v>6</v>
      </c>
      <c r="I7" s="4">
        <v>2014</v>
      </c>
      <c r="J7" s="2"/>
      <c r="K7" s="2"/>
    </row>
    <row r="8" spans="1:30" x14ac:dyDescent="0.45">
      <c r="A8" s="2" t="s">
        <v>17</v>
      </c>
      <c r="B8" s="2" t="s">
        <v>6</v>
      </c>
      <c r="C8" s="2" t="s">
        <v>19</v>
      </c>
      <c r="D8" s="6">
        <v>7</v>
      </c>
      <c r="E8" s="4">
        <v>1</v>
      </c>
      <c r="F8" s="4">
        <v>2014</v>
      </c>
      <c r="G8" s="4">
        <v>30</v>
      </c>
      <c r="H8" s="4">
        <v>6</v>
      </c>
      <c r="I8" s="4">
        <v>2015</v>
      </c>
      <c r="J8" s="2"/>
      <c r="K8" s="2"/>
    </row>
    <row r="9" spans="1:30" x14ac:dyDescent="0.45">
      <c r="A9" s="2" t="s">
        <v>17</v>
      </c>
      <c r="B9" s="2" t="s">
        <v>13</v>
      </c>
      <c r="C9" s="2" t="s">
        <v>19</v>
      </c>
      <c r="D9" s="6">
        <v>7</v>
      </c>
      <c r="E9" s="4">
        <v>1</v>
      </c>
      <c r="F9" s="4">
        <v>2015</v>
      </c>
      <c r="G9" s="4">
        <v>30</v>
      </c>
      <c r="H9" s="4">
        <v>6</v>
      </c>
      <c r="I9" s="4">
        <v>2016</v>
      </c>
      <c r="J9" s="2"/>
      <c r="K9" s="2"/>
    </row>
    <row r="10" spans="1:30" x14ac:dyDescent="0.45">
      <c r="A10" s="2" t="s">
        <v>17</v>
      </c>
      <c r="B10" s="2" t="s">
        <v>6</v>
      </c>
      <c r="C10" s="2" t="s">
        <v>19</v>
      </c>
      <c r="D10" s="6">
        <v>7</v>
      </c>
      <c r="E10" s="4">
        <v>1</v>
      </c>
      <c r="F10" s="4">
        <v>2016</v>
      </c>
      <c r="G10" s="4">
        <v>30</v>
      </c>
      <c r="H10" s="4">
        <v>6</v>
      </c>
      <c r="I10" s="4">
        <v>2021</v>
      </c>
      <c r="J10" s="2" t="s">
        <v>89</v>
      </c>
      <c r="K10" s="2"/>
    </row>
    <row r="11" spans="1:30" x14ac:dyDescent="0.45">
      <c r="A11" s="2" t="s">
        <v>20</v>
      </c>
      <c r="B11" s="2" t="s">
        <v>22</v>
      </c>
      <c r="C11" s="2" t="s">
        <v>25</v>
      </c>
      <c r="D11" s="6">
        <v>1</v>
      </c>
      <c r="E11" s="4">
        <v>8</v>
      </c>
      <c r="F11" s="4">
        <v>2009</v>
      </c>
      <c r="G11" s="4">
        <v>11</v>
      </c>
      <c r="H11" s="4">
        <v>5</v>
      </c>
      <c r="I11" s="4">
        <v>2014</v>
      </c>
      <c r="J11" s="2"/>
      <c r="K11" s="2"/>
    </row>
    <row r="12" spans="1:30" x14ac:dyDescent="0.45">
      <c r="A12" s="2" t="s">
        <v>20</v>
      </c>
      <c r="B12" s="2" t="s">
        <v>22</v>
      </c>
      <c r="C12" s="2" t="s">
        <v>26</v>
      </c>
      <c r="D12" s="6">
        <v>29</v>
      </c>
      <c r="E12" s="4">
        <v>6</v>
      </c>
      <c r="F12" s="4">
        <v>2015</v>
      </c>
      <c r="G12" s="4">
        <v>30</v>
      </c>
      <c r="H12" s="4">
        <v>5</v>
      </c>
      <c r="I12" s="4">
        <v>2017</v>
      </c>
      <c r="J12" s="2"/>
      <c r="K12" s="2"/>
    </row>
    <row r="13" spans="1:30" x14ac:dyDescent="0.45">
      <c r="A13" s="2" t="s">
        <v>20</v>
      </c>
      <c r="B13" s="2" t="s">
        <v>23</v>
      </c>
      <c r="C13" s="2" t="s">
        <v>27</v>
      </c>
      <c r="D13" s="6">
        <v>14</v>
      </c>
      <c r="E13" s="4">
        <v>5</v>
      </c>
      <c r="F13" s="4">
        <v>2018</v>
      </c>
      <c r="G13" s="4">
        <v>24</v>
      </c>
      <c r="H13" s="4">
        <v>12</v>
      </c>
      <c r="I13" s="4">
        <v>2020</v>
      </c>
      <c r="J13" s="2"/>
      <c r="K13" s="2"/>
    </row>
    <row r="14" spans="1:30" x14ac:dyDescent="0.45">
      <c r="A14" s="2" t="s">
        <v>20</v>
      </c>
      <c r="B14" s="2" t="s">
        <v>6</v>
      </c>
      <c r="C14" s="2" t="s">
        <v>24</v>
      </c>
      <c r="D14" s="6">
        <v>26</v>
      </c>
      <c r="E14" s="4">
        <v>1</v>
      </c>
      <c r="F14" s="4">
        <v>2021</v>
      </c>
      <c r="G14" s="4">
        <v>30</v>
      </c>
      <c r="H14" s="4">
        <v>6</v>
      </c>
      <c r="I14" s="4">
        <v>2021</v>
      </c>
      <c r="J14" s="2" t="s">
        <v>89</v>
      </c>
      <c r="K14" s="2"/>
    </row>
    <row r="15" spans="1:30" x14ac:dyDescent="0.45">
      <c r="A15" t="s">
        <v>28</v>
      </c>
      <c r="B15" t="s">
        <v>23</v>
      </c>
      <c r="C15" t="s">
        <v>29</v>
      </c>
      <c r="D15" s="7">
        <v>11</v>
      </c>
      <c r="E15" s="5">
        <v>6</v>
      </c>
      <c r="F15" s="5">
        <v>2018</v>
      </c>
      <c r="G15" s="5">
        <v>4</v>
      </c>
      <c r="H15" s="5">
        <v>12</v>
      </c>
      <c r="I15" s="5">
        <v>2020</v>
      </c>
      <c r="O15" t="str">
        <f>_xlfn.CONCAT("'",B15,"'")</f>
        <v>'F1'</v>
      </c>
      <c r="P15" t="str">
        <f>_xlfn.CONCAT("'",C15,"'")</f>
        <v>'Nice'</v>
      </c>
      <c r="Q15" s="3" t="str">
        <f>_xlfn.CONCAT("'",D15,"-",E15,"-",F15,"'")</f>
        <v>'11-6-2018'</v>
      </c>
      <c r="R15" s="3" t="str">
        <f>_xlfn.CONCAT("'",G15,"-",H15,"-",I15,"'")</f>
        <v>'4-12-2020'</v>
      </c>
      <c r="T15" t="str">
        <f>_xlfn.CONCAT("'",A15,"'")</f>
        <v>'Patrick Vieira'</v>
      </c>
      <c r="U15" t="str">
        <f>_xlfn.CONCAT("[",O15,",",P15,",",Q15,",",R15,"]")</f>
        <v>['F1','Nice','11-6-2018','4-12-2020']</v>
      </c>
      <c r="AB15" t="s">
        <v>224</v>
      </c>
      <c r="AD15" t="s">
        <v>116</v>
      </c>
    </row>
    <row r="16" spans="1:30" x14ac:dyDescent="0.45">
      <c r="A16" t="s">
        <v>28</v>
      </c>
      <c r="B16" t="s">
        <v>6</v>
      </c>
      <c r="C16" t="s">
        <v>30</v>
      </c>
      <c r="D16" s="7">
        <v>4</v>
      </c>
      <c r="E16" s="5">
        <v>7</v>
      </c>
      <c r="F16" s="5">
        <v>2021</v>
      </c>
      <c r="G16" s="5">
        <v>30</v>
      </c>
      <c r="H16" s="5">
        <v>6</v>
      </c>
      <c r="I16" s="5">
        <v>2021</v>
      </c>
      <c r="J16" t="s">
        <v>89</v>
      </c>
      <c r="O16" t="str">
        <f t="shared" ref="O16:O79" si="0">_xlfn.CONCAT("'",B16,"'")</f>
        <v>'E0'</v>
      </c>
      <c r="P16" t="str">
        <f t="shared" ref="P16:P79" si="1">_xlfn.CONCAT("'",C16,"'")</f>
        <v>'Crystal Palace'</v>
      </c>
      <c r="Q16" s="3" t="str">
        <f t="shared" ref="Q16:Q79" si="2">_xlfn.CONCAT("'",D16,"-",E16,"-",F16,"'")</f>
        <v>'4-7-2021'</v>
      </c>
      <c r="R16" s="3" t="str">
        <f t="shared" ref="R16:R79" si="3">_xlfn.CONCAT("'",G16,"-",H16,"-",I16,"'")</f>
        <v>'30-6-2021'</v>
      </c>
      <c r="T16" t="str">
        <f t="shared" ref="T16:T79" si="4">_xlfn.CONCAT("'",A16,"'")</f>
        <v>'Patrick Vieira'</v>
      </c>
      <c r="U16" t="str">
        <f t="shared" ref="U16:U79" si="5">_xlfn.CONCAT("[",O16,",",P16,",",Q16,",",R16,"]")</f>
        <v>['E0','Crystal Palace','4-7-2021','30-6-2021']</v>
      </c>
      <c r="AB16" t="s">
        <v>224</v>
      </c>
      <c r="AD16" t="s">
        <v>117</v>
      </c>
    </row>
    <row r="17" spans="1:35" x14ac:dyDescent="0.45">
      <c r="A17" t="s">
        <v>31</v>
      </c>
      <c r="B17" t="s">
        <v>13</v>
      </c>
      <c r="C17" t="s">
        <v>32</v>
      </c>
      <c r="D17" s="7">
        <v>31</v>
      </c>
      <c r="E17" s="5">
        <v>5</v>
      </c>
      <c r="F17" s="5">
        <v>2018</v>
      </c>
      <c r="G17" s="5">
        <v>4</v>
      </c>
      <c r="H17" s="5">
        <v>7</v>
      </c>
      <c r="I17" s="5">
        <v>2019</v>
      </c>
      <c r="O17" t="str">
        <f t="shared" si="0"/>
        <v>'E1'</v>
      </c>
      <c r="P17" t="str">
        <f t="shared" si="1"/>
        <v>'Derby County'</v>
      </c>
      <c r="Q17" s="3" t="str">
        <f t="shared" si="2"/>
        <v>'31-5-2018'</v>
      </c>
      <c r="R17" s="3" t="str">
        <f t="shared" si="3"/>
        <v>'4-7-2019'</v>
      </c>
      <c r="T17" t="str">
        <f t="shared" si="4"/>
        <v>'Frank Lampard'</v>
      </c>
      <c r="U17" t="str">
        <f t="shared" si="5"/>
        <v>['E1','Derby County','31-5-2018','4-7-2019']</v>
      </c>
      <c r="AB17" s="8" t="s">
        <v>244</v>
      </c>
      <c r="AD17" t="s">
        <v>118</v>
      </c>
    </row>
    <row r="18" spans="1:35" x14ac:dyDescent="0.45">
      <c r="A18" t="s">
        <v>31</v>
      </c>
      <c r="B18" t="s">
        <v>6</v>
      </c>
      <c r="C18" t="s">
        <v>24</v>
      </c>
      <c r="D18" s="7">
        <v>4</v>
      </c>
      <c r="E18" s="5">
        <v>7</v>
      </c>
      <c r="F18" s="5">
        <v>2019</v>
      </c>
      <c r="G18" s="5">
        <v>25</v>
      </c>
      <c r="H18" s="5">
        <v>1</v>
      </c>
      <c r="I18" s="5">
        <v>2021</v>
      </c>
      <c r="J18" t="s">
        <v>89</v>
      </c>
      <c r="O18" t="str">
        <f t="shared" si="0"/>
        <v>'E0'</v>
      </c>
      <c r="P18" t="str">
        <f t="shared" si="1"/>
        <v>'Chelsea'</v>
      </c>
      <c r="Q18" s="3" t="str">
        <f t="shared" si="2"/>
        <v>'4-7-2019'</v>
      </c>
      <c r="R18" s="3" t="str">
        <f t="shared" si="3"/>
        <v>'25-1-2021'</v>
      </c>
      <c r="T18" t="str">
        <f t="shared" si="4"/>
        <v>'Frank Lampard'</v>
      </c>
      <c r="U18" t="str">
        <f t="shared" si="5"/>
        <v>['E0','Chelsea','4-7-2019','25-1-2021']</v>
      </c>
      <c r="AB18" t="s">
        <v>225</v>
      </c>
      <c r="AD18" t="s">
        <v>119</v>
      </c>
    </row>
    <row r="19" spans="1:35" x14ac:dyDescent="0.45">
      <c r="A19" t="s">
        <v>34</v>
      </c>
      <c r="B19" t="s">
        <v>35</v>
      </c>
      <c r="C19" t="s">
        <v>36</v>
      </c>
      <c r="D19" s="7">
        <v>1</v>
      </c>
      <c r="E19" s="5">
        <v>6</v>
      </c>
      <c r="F19" s="5">
        <v>2001</v>
      </c>
      <c r="G19" s="5">
        <v>1</v>
      </c>
      <c r="H19" s="5">
        <v>6</v>
      </c>
      <c r="I19" s="5">
        <v>2004</v>
      </c>
      <c r="O19" t="str">
        <f t="shared" si="0"/>
        <v>'SP1'</v>
      </c>
      <c r="P19" t="str">
        <f t="shared" si="1"/>
        <v>'Valencia'</v>
      </c>
      <c r="Q19" s="3" t="str">
        <f t="shared" si="2"/>
        <v>'1-6-2001'</v>
      </c>
      <c r="R19" s="3" t="str">
        <f t="shared" si="3"/>
        <v>'1-6-2004'</v>
      </c>
      <c r="T19" t="str">
        <f t="shared" si="4"/>
        <v>'Rafael Benitez'</v>
      </c>
      <c r="U19" t="str">
        <f t="shared" si="5"/>
        <v>['SP1','Valencia','1-6-2001','1-6-2004']</v>
      </c>
      <c r="AB19" s="8" t="s">
        <v>245</v>
      </c>
      <c r="AD19" t="s">
        <v>120</v>
      </c>
    </row>
    <row r="20" spans="1:35" x14ac:dyDescent="0.45">
      <c r="A20" t="s">
        <v>34</v>
      </c>
      <c r="B20" t="s">
        <v>6</v>
      </c>
      <c r="C20" t="s">
        <v>37</v>
      </c>
      <c r="D20" s="7">
        <v>16</v>
      </c>
      <c r="E20" s="5">
        <v>6</v>
      </c>
      <c r="F20" s="5">
        <v>2004</v>
      </c>
      <c r="G20" s="5">
        <v>3</v>
      </c>
      <c r="H20" s="5">
        <v>6</v>
      </c>
      <c r="I20" s="5">
        <v>2010</v>
      </c>
      <c r="O20" t="str">
        <f t="shared" si="0"/>
        <v>'E0'</v>
      </c>
      <c r="P20" t="str">
        <f t="shared" si="1"/>
        <v>'Liverpool'</v>
      </c>
      <c r="Q20" s="3" t="str">
        <f t="shared" si="2"/>
        <v>'16-6-2004'</v>
      </c>
      <c r="R20" s="3" t="str">
        <f t="shared" si="3"/>
        <v>'3-6-2010'</v>
      </c>
      <c r="T20" t="str">
        <f t="shared" si="4"/>
        <v>'Rafael Benitez'</v>
      </c>
      <c r="U20" t="str">
        <f t="shared" si="5"/>
        <v>['E0','Liverpool','16-6-2004','3-6-2010']</v>
      </c>
      <c r="AB20" t="s">
        <v>226</v>
      </c>
      <c r="AD20" t="s">
        <v>121</v>
      </c>
    </row>
    <row r="21" spans="1:35" x14ac:dyDescent="0.45">
      <c r="A21" t="s">
        <v>34</v>
      </c>
      <c r="B21" t="s">
        <v>38</v>
      </c>
      <c r="C21" t="s">
        <v>101</v>
      </c>
      <c r="D21" s="7">
        <v>10</v>
      </c>
      <c r="E21" s="5">
        <v>6</v>
      </c>
      <c r="F21" s="5">
        <v>2010</v>
      </c>
      <c r="G21" s="5">
        <v>23</v>
      </c>
      <c r="H21" s="5">
        <v>12</v>
      </c>
      <c r="I21" s="5">
        <v>2010</v>
      </c>
      <c r="O21" t="str">
        <f t="shared" si="0"/>
        <v>'I1'</v>
      </c>
      <c r="P21" t="str">
        <f t="shared" si="1"/>
        <v>'Inter'</v>
      </c>
      <c r="Q21" s="3" t="str">
        <f t="shared" si="2"/>
        <v>'10-6-2010'</v>
      </c>
      <c r="R21" s="3" t="str">
        <f t="shared" si="3"/>
        <v>'23-12-2010'</v>
      </c>
      <c r="T21" t="str">
        <f t="shared" si="4"/>
        <v>'Rafael Benitez'</v>
      </c>
      <c r="U21" t="str">
        <f t="shared" si="5"/>
        <v>['I1','Inter','10-6-2010','23-12-2010']</v>
      </c>
      <c r="AB21" t="s">
        <v>226</v>
      </c>
      <c r="AD21" t="s">
        <v>122</v>
      </c>
    </row>
    <row r="22" spans="1:35" x14ac:dyDescent="0.45">
      <c r="A22" t="s">
        <v>34</v>
      </c>
      <c r="B22" t="s">
        <v>6</v>
      </c>
      <c r="C22" t="s">
        <v>24</v>
      </c>
      <c r="D22" s="7">
        <v>21</v>
      </c>
      <c r="E22" s="5">
        <v>11</v>
      </c>
      <c r="F22" s="5">
        <v>2012</v>
      </c>
      <c r="G22" s="5">
        <v>27</v>
      </c>
      <c r="H22" s="5">
        <v>5</v>
      </c>
      <c r="I22" s="5">
        <v>2013</v>
      </c>
      <c r="O22" t="str">
        <f t="shared" si="0"/>
        <v>'E0'</v>
      </c>
      <c r="P22" t="str">
        <f t="shared" si="1"/>
        <v>'Chelsea'</v>
      </c>
      <c r="Q22" s="3" t="str">
        <f t="shared" si="2"/>
        <v>'21-11-2012'</v>
      </c>
      <c r="R22" s="3" t="str">
        <f t="shared" si="3"/>
        <v>'27-5-2013'</v>
      </c>
      <c r="T22" t="str">
        <f t="shared" si="4"/>
        <v>'Rafael Benitez'</v>
      </c>
      <c r="U22" t="str">
        <f t="shared" si="5"/>
        <v>['E0','Chelsea','21-11-2012','27-5-2013']</v>
      </c>
      <c r="AB22" t="s">
        <v>226</v>
      </c>
      <c r="AD22" t="s">
        <v>123</v>
      </c>
    </row>
    <row r="23" spans="1:35" x14ac:dyDescent="0.45">
      <c r="A23" t="s">
        <v>34</v>
      </c>
      <c r="B23" t="s">
        <v>38</v>
      </c>
      <c r="C23" t="s">
        <v>39</v>
      </c>
      <c r="D23" s="7">
        <v>27</v>
      </c>
      <c r="E23" s="5">
        <v>5</v>
      </c>
      <c r="F23" s="5">
        <v>2013</v>
      </c>
      <c r="G23" s="5">
        <v>3</v>
      </c>
      <c r="H23" s="5">
        <v>6</v>
      </c>
      <c r="I23" s="5">
        <v>2015</v>
      </c>
      <c r="O23" t="str">
        <f t="shared" si="0"/>
        <v>'I1'</v>
      </c>
      <c r="P23" t="str">
        <f t="shared" si="1"/>
        <v>'Napoli'</v>
      </c>
      <c r="Q23" s="3" t="str">
        <f t="shared" si="2"/>
        <v>'27-5-2013'</v>
      </c>
      <c r="R23" s="3" t="str">
        <f t="shared" si="3"/>
        <v>'3-6-2015'</v>
      </c>
      <c r="T23" t="str">
        <f t="shared" si="4"/>
        <v>'Rafael Benitez'</v>
      </c>
      <c r="U23" t="str">
        <f t="shared" si="5"/>
        <v>['I1','Napoli','27-5-2013','3-6-2015']</v>
      </c>
      <c r="AB23" t="s">
        <v>226</v>
      </c>
      <c r="AD23" t="s">
        <v>124</v>
      </c>
    </row>
    <row r="24" spans="1:35" x14ac:dyDescent="0.45">
      <c r="A24" t="s">
        <v>34</v>
      </c>
      <c r="B24" t="s">
        <v>35</v>
      </c>
      <c r="C24" t="s">
        <v>40</v>
      </c>
      <c r="D24" s="7">
        <v>3</v>
      </c>
      <c r="E24" s="5">
        <v>6</v>
      </c>
      <c r="F24" s="5">
        <v>2015</v>
      </c>
      <c r="G24" s="5">
        <v>4</v>
      </c>
      <c r="H24" s="5">
        <v>1</v>
      </c>
      <c r="I24" s="5">
        <v>2016</v>
      </c>
      <c r="O24" t="str">
        <f t="shared" si="0"/>
        <v>'SP1'</v>
      </c>
      <c r="P24" t="str">
        <f t="shared" si="1"/>
        <v>'Real Madrid'</v>
      </c>
      <c r="Q24" s="3" t="str">
        <f t="shared" si="2"/>
        <v>'3-6-2015'</v>
      </c>
      <c r="R24" s="3" t="str">
        <f t="shared" si="3"/>
        <v>'4-1-2016'</v>
      </c>
      <c r="T24" t="str">
        <f t="shared" si="4"/>
        <v>'Rafael Benitez'</v>
      </c>
      <c r="U24" t="str">
        <f t="shared" si="5"/>
        <v>['SP1','Real Madrid','3-6-2015','4-1-2016']</v>
      </c>
      <c r="AB24" t="s">
        <v>226</v>
      </c>
      <c r="AD24" t="s">
        <v>125</v>
      </c>
    </row>
    <row r="25" spans="1:35" x14ac:dyDescent="0.45">
      <c r="A25" t="s">
        <v>34</v>
      </c>
      <c r="B25" t="s">
        <v>6</v>
      </c>
      <c r="C25" t="s">
        <v>41</v>
      </c>
      <c r="D25" s="7">
        <v>11</v>
      </c>
      <c r="E25" s="5">
        <v>3</v>
      </c>
      <c r="F25" s="5">
        <v>2016</v>
      </c>
      <c r="G25" s="5">
        <v>30</v>
      </c>
      <c r="H25" s="5">
        <v>6</v>
      </c>
      <c r="I25" s="5">
        <v>2019</v>
      </c>
      <c r="J25" t="s">
        <v>89</v>
      </c>
      <c r="O25" t="str">
        <f t="shared" si="0"/>
        <v>'E0'</v>
      </c>
      <c r="P25" t="str">
        <f t="shared" si="1"/>
        <v>'Newcastle'</v>
      </c>
      <c r="Q25" s="3" t="str">
        <f t="shared" si="2"/>
        <v>'11-3-2016'</v>
      </c>
      <c r="R25" s="3" t="str">
        <f t="shared" si="3"/>
        <v>'30-6-2019'</v>
      </c>
      <c r="T25" t="str">
        <f t="shared" si="4"/>
        <v>'Rafael Benitez'</v>
      </c>
      <c r="U25" t="str">
        <f t="shared" si="5"/>
        <v>['E0','Newcastle','11-3-2016','30-6-2019']</v>
      </c>
      <c r="AB25" t="s">
        <v>226</v>
      </c>
      <c r="AD25" t="s">
        <v>126</v>
      </c>
    </row>
    <row r="26" spans="1:35" x14ac:dyDescent="0.45">
      <c r="A26" t="s">
        <v>42</v>
      </c>
      <c r="B26" t="s">
        <v>35</v>
      </c>
      <c r="C26" t="s">
        <v>43</v>
      </c>
      <c r="D26" s="7">
        <v>7</v>
      </c>
      <c r="E26" s="5">
        <v>7</v>
      </c>
      <c r="F26" s="5">
        <v>2011</v>
      </c>
      <c r="G26" s="5">
        <v>30</v>
      </c>
      <c r="H26" s="5">
        <v>6</v>
      </c>
      <c r="I26" s="5">
        <v>2013</v>
      </c>
      <c r="O26" t="str">
        <f t="shared" si="0"/>
        <v>'SP1'</v>
      </c>
      <c r="P26" t="str">
        <f t="shared" si="1"/>
        <v>'Ath Bilbao'</v>
      </c>
      <c r="Q26" s="3" t="str">
        <f t="shared" si="2"/>
        <v>'7-7-2011'</v>
      </c>
      <c r="R26" s="3" t="str">
        <f t="shared" si="3"/>
        <v>'30-6-2013'</v>
      </c>
      <c r="T26" t="str">
        <f t="shared" si="4"/>
        <v>'Marcelo Bielsa'</v>
      </c>
      <c r="U26" t="str">
        <f t="shared" si="5"/>
        <v>['SP1','Ath Bilbao','7-7-2011','30-6-2013']</v>
      </c>
      <c r="AB26" t="s">
        <v>227</v>
      </c>
      <c r="AD26" t="s">
        <v>127</v>
      </c>
      <c r="AI26" t="str">
        <f>_xlfn.CONCAT(AB26,",","[",AD26,",",AD27,",",AD28,",",AD29,",",AD30,"]")</f>
        <v>'Marcelo Bielsa',[['SP1','Ath Bilbao','7-7-2011','30-6-2013'],['F1','Marseille','17-5-2014','8-8-2015'],['F1','Lille','24-5-2017','15-12-2017'],['E1','Leeds','15-6-2018','17-7-2020'],['E0','Leeds','17-7-2020','30-6-2021']]</v>
      </c>
    </row>
    <row r="27" spans="1:35" x14ac:dyDescent="0.45">
      <c r="A27" t="s">
        <v>42</v>
      </c>
      <c r="B27" t="s">
        <v>23</v>
      </c>
      <c r="C27" t="s">
        <v>44</v>
      </c>
      <c r="D27" s="7">
        <v>17</v>
      </c>
      <c r="E27" s="5">
        <v>5</v>
      </c>
      <c r="F27" s="5">
        <v>2014</v>
      </c>
      <c r="G27" s="5">
        <v>8</v>
      </c>
      <c r="H27" s="5">
        <v>8</v>
      </c>
      <c r="I27" s="5">
        <v>2015</v>
      </c>
      <c r="O27" t="str">
        <f t="shared" si="0"/>
        <v>'F1'</v>
      </c>
      <c r="P27" t="str">
        <f t="shared" si="1"/>
        <v>'Marseille'</v>
      </c>
      <c r="Q27" s="3" t="str">
        <f t="shared" si="2"/>
        <v>'17-5-2014'</v>
      </c>
      <c r="R27" s="3" t="str">
        <f t="shared" si="3"/>
        <v>'8-8-2015'</v>
      </c>
      <c r="T27" t="str">
        <f t="shared" si="4"/>
        <v>'Marcelo Bielsa'</v>
      </c>
      <c r="U27" t="str">
        <f t="shared" si="5"/>
        <v>['F1','Marseille','17-5-2014','8-8-2015']</v>
      </c>
      <c r="AB27" t="s">
        <v>227</v>
      </c>
      <c r="AD27" t="s">
        <v>128</v>
      </c>
      <c r="AI27" s="8" t="s">
        <v>246</v>
      </c>
    </row>
    <row r="28" spans="1:35" x14ac:dyDescent="0.45">
      <c r="A28" t="s">
        <v>42</v>
      </c>
      <c r="B28" t="s">
        <v>23</v>
      </c>
      <c r="C28" t="s">
        <v>45</v>
      </c>
      <c r="D28" s="7">
        <v>24</v>
      </c>
      <c r="E28" s="5">
        <v>5</v>
      </c>
      <c r="F28" s="5">
        <v>2017</v>
      </c>
      <c r="G28" s="5">
        <v>15</v>
      </c>
      <c r="H28" s="5">
        <v>12</v>
      </c>
      <c r="I28" s="5">
        <v>2017</v>
      </c>
      <c r="O28" t="str">
        <f t="shared" si="0"/>
        <v>'F1'</v>
      </c>
      <c r="P28" t="str">
        <f t="shared" si="1"/>
        <v>'Lille'</v>
      </c>
      <c r="Q28" s="3" t="str">
        <f t="shared" si="2"/>
        <v>'24-5-2017'</v>
      </c>
      <c r="R28" s="3" t="str">
        <f t="shared" si="3"/>
        <v>'15-12-2017'</v>
      </c>
      <c r="T28" t="str">
        <f t="shared" si="4"/>
        <v>'Marcelo Bielsa'</v>
      </c>
      <c r="U28" t="str">
        <f t="shared" si="5"/>
        <v>['F1','Lille','24-5-2017','15-12-2017']</v>
      </c>
      <c r="AB28" t="s">
        <v>227</v>
      </c>
      <c r="AD28" t="s">
        <v>129</v>
      </c>
    </row>
    <row r="29" spans="1:35" x14ac:dyDescent="0.45">
      <c r="A29" t="s">
        <v>42</v>
      </c>
      <c r="B29" t="s">
        <v>13</v>
      </c>
      <c r="C29" t="s">
        <v>46</v>
      </c>
      <c r="D29" s="7">
        <v>15</v>
      </c>
      <c r="E29" s="5">
        <v>6</v>
      </c>
      <c r="F29" s="5">
        <v>2018</v>
      </c>
      <c r="G29" s="5">
        <v>17</v>
      </c>
      <c r="H29" s="5">
        <v>7</v>
      </c>
      <c r="I29" s="5">
        <v>2020</v>
      </c>
      <c r="O29" t="str">
        <f t="shared" si="0"/>
        <v>'E1'</v>
      </c>
      <c r="P29" t="str">
        <f t="shared" si="1"/>
        <v>'Leeds'</v>
      </c>
      <c r="Q29" s="3" t="str">
        <f t="shared" si="2"/>
        <v>'15-6-2018'</v>
      </c>
      <c r="R29" s="3" t="str">
        <f t="shared" si="3"/>
        <v>'17-7-2020'</v>
      </c>
      <c r="T29" t="str">
        <f t="shared" si="4"/>
        <v>'Marcelo Bielsa'</v>
      </c>
      <c r="U29" t="str">
        <f t="shared" si="5"/>
        <v>['E1','Leeds','15-6-2018','17-7-2020']</v>
      </c>
      <c r="AB29" t="s">
        <v>227</v>
      </c>
      <c r="AD29" t="s">
        <v>130</v>
      </c>
    </row>
    <row r="30" spans="1:35" x14ac:dyDescent="0.45">
      <c r="A30" t="s">
        <v>42</v>
      </c>
      <c r="B30" t="s">
        <v>6</v>
      </c>
      <c r="C30" t="s">
        <v>46</v>
      </c>
      <c r="D30" s="7">
        <v>17</v>
      </c>
      <c r="E30" s="5">
        <v>7</v>
      </c>
      <c r="F30" s="5">
        <v>2020</v>
      </c>
      <c r="G30" s="5">
        <v>30</v>
      </c>
      <c r="H30" s="5">
        <v>6</v>
      </c>
      <c r="I30" s="5">
        <v>2021</v>
      </c>
      <c r="J30" t="s">
        <v>89</v>
      </c>
      <c r="O30" t="str">
        <f t="shared" si="0"/>
        <v>'E0'</v>
      </c>
      <c r="P30" t="str">
        <f t="shared" si="1"/>
        <v>'Leeds'</v>
      </c>
      <c r="Q30" s="3" t="str">
        <f t="shared" si="2"/>
        <v>'17-7-2020'</v>
      </c>
      <c r="R30" s="3" t="str">
        <f t="shared" si="3"/>
        <v>'30-6-2021'</v>
      </c>
      <c r="T30" t="str">
        <f t="shared" si="4"/>
        <v>'Marcelo Bielsa'</v>
      </c>
      <c r="U30" t="str">
        <f t="shared" si="5"/>
        <v>['E0','Leeds','17-7-2020','30-6-2021']</v>
      </c>
      <c r="AB30" t="s">
        <v>227</v>
      </c>
      <c r="AD30" t="s">
        <v>131</v>
      </c>
    </row>
    <row r="31" spans="1:35" x14ac:dyDescent="0.45">
      <c r="A31" t="s">
        <v>47</v>
      </c>
      <c r="B31" t="s">
        <v>6</v>
      </c>
      <c r="C31" t="s">
        <v>18</v>
      </c>
      <c r="D31" s="7">
        <v>24</v>
      </c>
      <c r="E31" s="5">
        <v>11</v>
      </c>
      <c r="F31" s="5">
        <v>2008</v>
      </c>
      <c r="G31" s="5">
        <v>5</v>
      </c>
      <c r="H31" s="5">
        <v>6</v>
      </c>
      <c r="I31" s="5">
        <v>2009</v>
      </c>
      <c r="O31" t="str">
        <f t="shared" si="0"/>
        <v>'E0'</v>
      </c>
      <c r="P31" t="str">
        <f t="shared" si="1"/>
        <v>'Watford'</v>
      </c>
      <c r="Q31" s="3" t="str">
        <f t="shared" si="2"/>
        <v>'24-11-2008'</v>
      </c>
      <c r="R31" s="3" t="str">
        <f t="shared" si="3"/>
        <v>'5-6-2009'</v>
      </c>
      <c r="T31" t="str">
        <f t="shared" si="4"/>
        <v>'Brendan Rodgers'</v>
      </c>
      <c r="U31" t="str">
        <f t="shared" si="5"/>
        <v>['E0','Watford','24-11-2008','5-6-2009']</v>
      </c>
      <c r="AB31" t="s">
        <v>228</v>
      </c>
      <c r="AD31" t="s">
        <v>132</v>
      </c>
      <c r="AI31" t="str">
        <f>_xlfn.CONCAT(AB31,",","[",AD31,",",AD32,",",AD33,",",AD34,",",AD35,",",AD36,",",AD37,"]")</f>
        <v>'Brendan Rodgers',[['E0','Watford','24-11-2008','5-6-2009'],['E0','Reading','5-6-2009','16-12-2009'],['E1','Swansea','16-7-2010','30-6-2011'],['E0','Swansea','1-7-2011','30-5-2012'],['E0','Liverpool','1-6-2012','4-10-2015'],['SC0','Celtic','20-5-2016','15-2-2019'],['E0','Leicester','3-3-2019','30-6-2021']]</v>
      </c>
    </row>
    <row r="32" spans="1:35" x14ac:dyDescent="0.45">
      <c r="A32" t="s">
        <v>47</v>
      </c>
      <c r="B32" t="s">
        <v>6</v>
      </c>
      <c r="C32" t="s">
        <v>48</v>
      </c>
      <c r="D32" s="7">
        <v>5</v>
      </c>
      <c r="E32" s="5">
        <v>6</v>
      </c>
      <c r="F32" s="5">
        <v>2009</v>
      </c>
      <c r="G32" s="5">
        <v>16</v>
      </c>
      <c r="H32" s="5">
        <v>12</v>
      </c>
      <c r="I32" s="5">
        <v>2009</v>
      </c>
      <c r="O32" t="str">
        <f t="shared" si="0"/>
        <v>'E0'</v>
      </c>
      <c r="P32" t="str">
        <f t="shared" si="1"/>
        <v>'Reading'</v>
      </c>
      <c r="Q32" s="3" t="str">
        <f t="shared" si="2"/>
        <v>'5-6-2009'</v>
      </c>
      <c r="R32" s="3" t="str">
        <f t="shared" si="3"/>
        <v>'16-12-2009'</v>
      </c>
      <c r="T32" t="str">
        <f t="shared" si="4"/>
        <v>'Brendan Rodgers'</v>
      </c>
      <c r="U32" t="str">
        <f t="shared" si="5"/>
        <v>['E0','Reading','5-6-2009','16-12-2009']</v>
      </c>
      <c r="AB32" t="s">
        <v>228</v>
      </c>
      <c r="AD32" t="s">
        <v>133</v>
      </c>
      <c r="AI32" s="8" t="s">
        <v>247</v>
      </c>
    </row>
    <row r="33" spans="1:35" x14ac:dyDescent="0.45">
      <c r="A33" t="s">
        <v>47</v>
      </c>
      <c r="B33" t="s">
        <v>13</v>
      </c>
      <c r="C33" t="s">
        <v>16</v>
      </c>
      <c r="D33" s="7">
        <v>16</v>
      </c>
      <c r="E33" s="5">
        <v>7</v>
      </c>
      <c r="F33" s="5">
        <v>2010</v>
      </c>
      <c r="G33" s="5">
        <v>30</v>
      </c>
      <c r="H33" s="5">
        <v>6</v>
      </c>
      <c r="I33" s="5">
        <v>2011</v>
      </c>
      <c r="O33" t="str">
        <f t="shared" si="0"/>
        <v>'E1'</v>
      </c>
      <c r="P33" t="str">
        <f t="shared" si="1"/>
        <v>'Swansea'</v>
      </c>
      <c r="Q33" s="3" t="str">
        <f t="shared" si="2"/>
        <v>'16-7-2010'</v>
      </c>
      <c r="R33" s="3" t="str">
        <f t="shared" si="3"/>
        <v>'30-6-2011'</v>
      </c>
      <c r="T33" t="str">
        <f t="shared" si="4"/>
        <v>'Brendan Rodgers'</v>
      </c>
      <c r="U33" t="str">
        <f t="shared" si="5"/>
        <v>['E1','Swansea','16-7-2010','30-6-2011']</v>
      </c>
      <c r="AB33" t="s">
        <v>228</v>
      </c>
      <c r="AD33" t="s">
        <v>134</v>
      </c>
    </row>
    <row r="34" spans="1:35" x14ac:dyDescent="0.45">
      <c r="A34" t="s">
        <v>47</v>
      </c>
      <c r="B34" t="s">
        <v>6</v>
      </c>
      <c r="C34" t="s">
        <v>16</v>
      </c>
      <c r="D34" s="7">
        <v>1</v>
      </c>
      <c r="E34" s="5">
        <v>7</v>
      </c>
      <c r="F34" s="5">
        <v>2011</v>
      </c>
      <c r="G34" s="5">
        <v>30</v>
      </c>
      <c r="H34" s="5">
        <v>5</v>
      </c>
      <c r="I34" s="5">
        <v>2012</v>
      </c>
      <c r="O34" t="str">
        <f t="shared" si="0"/>
        <v>'E0'</v>
      </c>
      <c r="P34" t="str">
        <f t="shared" si="1"/>
        <v>'Swansea'</v>
      </c>
      <c r="Q34" s="3" t="str">
        <f t="shared" si="2"/>
        <v>'1-7-2011'</v>
      </c>
      <c r="R34" s="3" t="str">
        <f t="shared" si="3"/>
        <v>'30-5-2012'</v>
      </c>
      <c r="T34" t="str">
        <f t="shared" si="4"/>
        <v>'Brendan Rodgers'</v>
      </c>
      <c r="U34" t="str">
        <f t="shared" si="5"/>
        <v>['E0','Swansea','1-7-2011','30-5-2012']</v>
      </c>
      <c r="AB34" t="s">
        <v>228</v>
      </c>
      <c r="AD34" t="s">
        <v>135</v>
      </c>
    </row>
    <row r="35" spans="1:35" x14ac:dyDescent="0.45">
      <c r="A35" t="s">
        <v>47</v>
      </c>
      <c r="B35" t="s">
        <v>6</v>
      </c>
      <c r="C35" t="s">
        <v>37</v>
      </c>
      <c r="D35" s="7">
        <v>1</v>
      </c>
      <c r="E35" s="5">
        <v>6</v>
      </c>
      <c r="F35" s="5">
        <v>2012</v>
      </c>
      <c r="G35" s="5">
        <v>4</v>
      </c>
      <c r="H35" s="5">
        <v>10</v>
      </c>
      <c r="I35" s="5">
        <v>2015</v>
      </c>
      <c r="O35" t="str">
        <f t="shared" si="0"/>
        <v>'E0'</v>
      </c>
      <c r="P35" t="str">
        <f t="shared" si="1"/>
        <v>'Liverpool'</v>
      </c>
      <c r="Q35" s="3" t="str">
        <f t="shared" si="2"/>
        <v>'1-6-2012'</v>
      </c>
      <c r="R35" s="3" t="str">
        <f t="shared" si="3"/>
        <v>'4-10-2015'</v>
      </c>
      <c r="T35" t="str">
        <f t="shared" si="4"/>
        <v>'Brendan Rodgers'</v>
      </c>
      <c r="U35" t="str">
        <f t="shared" si="5"/>
        <v>['E0','Liverpool','1-6-2012','4-10-2015']</v>
      </c>
      <c r="AB35" t="s">
        <v>228</v>
      </c>
      <c r="AD35" t="s">
        <v>136</v>
      </c>
    </row>
    <row r="36" spans="1:35" x14ac:dyDescent="0.45">
      <c r="A36" t="s">
        <v>47</v>
      </c>
      <c r="B36" t="s">
        <v>9</v>
      </c>
      <c r="C36" t="s">
        <v>49</v>
      </c>
      <c r="D36" s="7">
        <v>20</v>
      </c>
      <c r="E36" s="5">
        <v>5</v>
      </c>
      <c r="F36" s="5">
        <v>2016</v>
      </c>
      <c r="G36" s="5">
        <v>15</v>
      </c>
      <c r="H36" s="5">
        <v>2</v>
      </c>
      <c r="I36" s="5">
        <v>2019</v>
      </c>
      <c r="O36" t="str">
        <f t="shared" si="0"/>
        <v>'SC0'</v>
      </c>
      <c r="P36" t="str">
        <f t="shared" si="1"/>
        <v>'Celtic'</v>
      </c>
      <c r="Q36" s="3" t="str">
        <f t="shared" si="2"/>
        <v>'20-5-2016'</v>
      </c>
      <c r="R36" s="3" t="str">
        <f t="shared" si="3"/>
        <v>'15-2-2019'</v>
      </c>
      <c r="T36" t="str">
        <f t="shared" si="4"/>
        <v>'Brendan Rodgers'</v>
      </c>
      <c r="U36" t="str">
        <f t="shared" si="5"/>
        <v>['SC0','Celtic','20-5-2016','15-2-2019']</v>
      </c>
      <c r="AB36" t="s">
        <v>228</v>
      </c>
      <c r="AD36" t="s">
        <v>137</v>
      </c>
    </row>
    <row r="37" spans="1:35" x14ac:dyDescent="0.45">
      <c r="A37" t="s">
        <v>47</v>
      </c>
      <c r="B37" t="s">
        <v>6</v>
      </c>
      <c r="C37" t="s">
        <v>50</v>
      </c>
      <c r="D37" s="7">
        <v>3</v>
      </c>
      <c r="E37" s="5">
        <v>3</v>
      </c>
      <c r="F37" s="5">
        <v>2019</v>
      </c>
      <c r="G37" s="5">
        <v>30</v>
      </c>
      <c r="H37" s="5">
        <v>6</v>
      </c>
      <c r="I37" s="5">
        <v>2021</v>
      </c>
      <c r="J37" t="s">
        <v>89</v>
      </c>
      <c r="O37" t="str">
        <f t="shared" si="0"/>
        <v>'E0'</v>
      </c>
      <c r="P37" t="str">
        <f t="shared" si="1"/>
        <v>'Leicester'</v>
      </c>
      <c r="Q37" s="3" t="str">
        <f t="shared" si="2"/>
        <v>'3-3-2019'</v>
      </c>
      <c r="R37" s="3" t="str">
        <f t="shared" si="3"/>
        <v>'30-6-2021'</v>
      </c>
      <c r="T37" t="str">
        <f t="shared" si="4"/>
        <v>'Brendan Rodgers'</v>
      </c>
      <c r="U37" t="str">
        <f t="shared" si="5"/>
        <v>['E0','Leicester','3-3-2019','30-6-2021']</v>
      </c>
      <c r="AB37" t="s">
        <v>228</v>
      </c>
      <c r="AD37" t="s">
        <v>138</v>
      </c>
    </row>
    <row r="38" spans="1:35" x14ac:dyDescent="0.45">
      <c r="A38" t="s">
        <v>51</v>
      </c>
      <c r="B38" t="s">
        <v>21</v>
      </c>
      <c r="C38" t="s">
        <v>25</v>
      </c>
      <c r="D38" s="7">
        <v>27</v>
      </c>
      <c r="E38" s="5">
        <v>2</v>
      </c>
      <c r="F38" s="5">
        <v>2001</v>
      </c>
      <c r="G38" s="5">
        <v>30</v>
      </c>
      <c r="H38" s="5">
        <v>6</v>
      </c>
      <c r="I38" s="5">
        <v>2004</v>
      </c>
      <c r="O38" t="str">
        <f t="shared" si="0"/>
        <v>'D2'</v>
      </c>
      <c r="P38" t="str">
        <f t="shared" si="1"/>
        <v>'Mainz'</v>
      </c>
      <c r="Q38" s="3" t="str">
        <f t="shared" si="2"/>
        <v>'27-2-2001'</v>
      </c>
      <c r="R38" s="3" t="str">
        <f t="shared" si="3"/>
        <v>'30-6-2004'</v>
      </c>
      <c r="T38" t="str">
        <f t="shared" si="4"/>
        <v>'Jurgen Klopp'</v>
      </c>
      <c r="U38" t="str">
        <f t="shared" si="5"/>
        <v>['D2','Mainz','27-2-2001','30-6-2004']</v>
      </c>
      <c r="AB38" t="s">
        <v>229</v>
      </c>
      <c r="AD38" t="s">
        <v>139</v>
      </c>
      <c r="AI38" t="str">
        <f>_xlfn.CONCAT(AB38,",","[",AD38,",",AD39,",",AD40,",",AD41,",",AD42,"]")</f>
        <v>'Jurgen Klopp',[['D2','Mainz','27-2-2001','30-6-2004'],['D1','Mainz','30-6-2004','30-6-2007'],['D2','Mainz','30-6-2007','30-6-2008'],['D1','Dortmund','30-6-2008','30-6-2015'],['E0','Liverpool','17-10-2015','30-6-2021']]</v>
      </c>
    </row>
    <row r="39" spans="1:35" x14ac:dyDescent="0.45">
      <c r="A39" t="s">
        <v>51</v>
      </c>
      <c r="B39" t="s">
        <v>22</v>
      </c>
      <c r="C39" t="s">
        <v>25</v>
      </c>
      <c r="D39" s="7">
        <v>30</v>
      </c>
      <c r="E39" s="5">
        <v>6</v>
      </c>
      <c r="F39" s="5">
        <v>2004</v>
      </c>
      <c r="G39" s="5">
        <v>30</v>
      </c>
      <c r="H39" s="5">
        <v>6</v>
      </c>
      <c r="I39" s="5">
        <v>2007</v>
      </c>
      <c r="O39" t="str">
        <f t="shared" si="0"/>
        <v>'D1'</v>
      </c>
      <c r="P39" t="str">
        <f t="shared" si="1"/>
        <v>'Mainz'</v>
      </c>
      <c r="Q39" s="3" t="str">
        <f t="shared" si="2"/>
        <v>'30-6-2004'</v>
      </c>
      <c r="R39" s="3" t="str">
        <f t="shared" si="3"/>
        <v>'30-6-2007'</v>
      </c>
      <c r="T39" t="str">
        <f t="shared" si="4"/>
        <v>'Jurgen Klopp'</v>
      </c>
      <c r="U39" t="str">
        <f t="shared" si="5"/>
        <v>['D1','Mainz','30-6-2004','30-6-2007']</v>
      </c>
      <c r="AB39" t="s">
        <v>229</v>
      </c>
      <c r="AD39" t="s">
        <v>140</v>
      </c>
      <c r="AI39" s="8" t="s">
        <v>248</v>
      </c>
    </row>
    <row r="40" spans="1:35" x14ac:dyDescent="0.45">
      <c r="A40" t="s">
        <v>51</v>
      </c>
      <c r="B40" t="s">
        <v>21</v>
      </c>
      <c r="C40" t="s">
        <v>25</v>
      </c>
      <c r="D40" s="7">
        <v>30</v>
      </c>
      <c r="E40" s="5">
        <v>6</v>
      </c>
      <c r="F40" s="5">
        <v>2007</v>
      </c>
      <c r="G40" s="5">
        <v>30</v>
      </c>
      <c r="H40" s="5">
        <v>6</v>
      </c>
      <c r="I40" s="5">
        <v>2008</v>
      </c>
      <c r="O40" t="str">
        <f t="shared" si="0"/>
        <v>'D2'</v>
      </c>
      <c r="P40" t="str">
        <f t="shared" si="1"/>
        <v>'Mainz'</v>
      </c>
      <c r="Q40" s="3" t="str">
        <f t="shared" si="2"/>
        <v>'30-6-2007'</v>
      </c>
      <c r="R40" s="3" t="str">
        <f t="shared" si="3"/>
        <v>'30-6-2008'</v>
      </c>
      <c r="T40" t="str">
        <f t="shared" si="4"/>
        <v>'Jurgen Klopp'</v>
      </c>
      <c r="U40" t="str">
        <f t="shared" si="5"/>
        <v>['D2','Mainz','30-6-2007','30-6-2008']</v>
      </c>
      <c r="AB40" t="s">
        <v>229</v>
      </c>
      <c r="AD40" t="s">
        <v>141</v>
      </c>
    </row>
    <row r="41" spans="1:35" x14ac:dyDescent="0.45">
      <c r="A41" t="s">
        <v>51</v>
      </c>
      <c r="B41" t="s">
        <v>22</v>
      </c>
      <c r="C41" t="s">
        <v>26</v>
      </c>
      <c r="D41" s="7">
        <v>30</v>
      </c>
      <c r="E41" s="5">
        <v>6</v>
      </c>
      <c r="F41" s="5">
        <v>2008</v>
      </c>
      <c r="G41" s="5">
        <v>30</v>
      </c>
      <c r="H41" s="5">
        <v>6</v>
      </c>
      <c r="I41" s="5">
        <v>2015</v>
      </c>
      <c r="O41" t="str">
        <f t="shared" si="0"/>
        <v>'D1'</v>
      </c>
      <c r="P41" t="str">
        <f t="shared" si="1"/>
        <v>'Dortmund'</v>
      </c>
      <c r="Q41" s="3" t="str">
        <f t="shared" si="2"/>
        <v>'30-6-2008'</v>
      </c>
      <c r="R41" s="3" t="str">
        <f t="shared" si="3"/>
        <v>'30-6-2015'</v>
      </c>
      <c r="T41" t="str">
        <f t="shared" si="4"/>
        <v>'Jurgen Klopp'</v>
      </c>
      <c r="U41" t="str">
        <f t="shared" si="5"/>
        <v>['D1','Dortmund','30-6-2008','30-6-2015']</v>
      </c>
      <c r="AB41" t="s">
        <v>229</v>
      </c>
      <c r="AD41" t="s">
        <v>142</v>
      </c>
    </row>
    <row r="42" spans="1:35" x14ac:dyDescent="0.45">
      <c r="A42" t="s">
        <v>51</v>
      </c>
      <c r="B42" t="s">
        <v>6</v>
      </c>
      <c r="C42" t="s">
        <v>37</v>
      </c>
      <c r="D42" s="7">
        <v>17</v>
      </c>
      <c r="E42" s="5">
        <v>10</v>
      </c>
      <c r="F42" s="5">
        <v>2015</v>
      </c>
      <c r="G42" s="5">
        <v>30</v>
      </c>
      <c r="H42" s="5">
        <v>6</v>
      </c>
      <c r="I42" s="5">
        <v>2021</v>
      </c>
      <c r="J42" t="s">
        <v>89</v>
      </c>
      <c r="O42" t="str">
        <f t="shared" si="0"/>
        <v>'E0'</v>
      </c>
      <c r="P42" t="str">
        <f t="shared" si="1"/>
        <v>'Liverpool'</v>
      </c>
      <c r="Q42" s="3" t="str">
        <f t="shared" si="2"/>
        <v>'17-10-2015'</v>
      </c>
      <c r="R42" s="3" t="str">
        <f t="shared" si="3"/>
        <v>'30-6-2021'</v>
      </c>
      <c r="T42" t="str">
        <f t="shared" si="4"/>
        <v>'Jurgen Klopp'</v>
      </c>
      <c r="U42" t="str">
        <f t="shared" si="5"/>
        <v>['E0','Liverpool','17-10-2015','30-6-2021']</v>
      </c>
      <c r="AB42" t="s">
        <v>229</v>
      </c>
      <c r="AD42" t="s">
        <v>143</v>
      </c>
    </row>
    <row r="43" spans="1:35" x14ac:dyDescent="0.45">
      <c r="A43" t="s">
        <v>52</v>
      </c>
      <c r="B43" t="s">
        <v>35</v>
      </c>
      <c r="C43" t="s">
        <v>53</v>
      </c>
      <c r="D43" s="7">
        <v>1</v>
      </c>
      <c r="E43" s="5">
        <v>7</v>
      </c>
      <c r="F43" s="5">
        <v>2008</v>
      </c>
      <c r="G43" s="5">
        <v>30</v>
      </c>
      <c r="H43" s="5">
        <v>6</v>
      </c>
      <c r="I43" s="5">
        <v>2012</v>
      </c>
      <c r="O43" t="str">
        <f t="shared" si="0"/>
        <v>'SP1'</v>
      </c>
      <c r="P43" t="str">
        <f t="shared" si="1"/>
        <v>'Barcelona'</v>
      </c>
      <c r="Q43" s="3" t="str">
        <f t="shared" si="2"/>
        <v>'1-7-2008'</v>
      </c>
      <c r="R43" s="3" t="str">
        <f t="shared" si="3"/>
        <v>'30-6-2012'</v>
      </c>
      <c r="T43" t="str">
        <f t="shared" si="4"/>
        <v>'Josep Guardiola'</v>
      </c>
      <c r="U43" t="str">
        <f t="shared" si="5"/>
        <v>['SP1','Barcelona','1-7-2008','30-6-2012']</v>
      </c>
      <c r="AB43" t="s">
        <v>230</v>
      </c>
      <c r="AD43" t="s">
        <v>144</v>
      </c>
      <c r="AI43" t="str">
        <f>_xlfn.CONCAT(AB43,",","[",AD43,",",AD44,",",AD45,"]")</f>
        <v>'Josep Guardiola',[['SP1','Barcelona','1-7-2008','30-6-2012'],['D1','Bayern Munich','26-6-2013','30-6-2016'],['E0','Man City','1-7-2016','30-6-2021']]</v>
      </c>
    </row>
    <row r="44" spans="1:35" x14ac:dyDescent="0.45">
      <c r="A44" t="s">
        <v>52</v>
      </c>
      <c r="B44" t="s">
        <v>22</v>
      </c>
      <c r="C44" t="s">
        <v>54</v>
      </c>
      <c r="D44" s="7">
        <v>26</v>
      </c>
      <c r="E44" s="5">
        <v>6</v>
      </c>
      <c r="F44" s="5">
        <v>2013</v>
      </c>
      <c r="G44" s="5">
        <v>30</v>
      </c>
      <c r="H44" s="5">
        <v>6</v>
      </c>
      <c r="I44" s="5">
        <v>2016</v>
      </c>
      <c r="O44" t="str">
        <f t="shared" si="0"/>
        <v>'D1'</v>
      </c>
      <c r="P44" t="str">
        <f t="shared" si="1"/>
        <v>'Bayern Munich'</v>
      </c>
      <c r="Q44" s="3" t="str">
        <f t="shared" si="2"/>
        <v>'26-6-2013'</v>
      </c>
      <c r="R44" s="3" t="str">
        <f t="shared" si="3"/>
        <v>'30-6-2016'</v>
      </c>
      <c r="T44" t="str">
        <f t="shared" si="4"/>
        <v>'Josep Guardiola'</v>
      </c>
      <c r="U44" t="str">
        <f t="shared" si="5"/>
        <v>['D1','Bayern Munich','26-6-2013','30-6-2016']</v>
      </c>
      <c r="AB44" t="s">
        <v>230</v>
      </c>
      <c r="AD44" t="s">
        <v>145</v>
      </c>
      <c r="AI44" s="8" t="s">
        <v>249</v>
      </c>
    </row>
    <row r="45" spans="1:35" x14ac:dyDescent="0.45">
      <c r="A45" t="s">
        <v>52</v>
      </c>
      <c r="B45" t="s">
        <v>6</v>
      </c>
      <c r="C45" t="s">
        <v>55</v>
      </c>
      <c r="D45" s="7">
        <v>1</v>
      </c>
      <c r="E45" s="5">
        <v>7</v>
      </c>
      <c r="F45" s="5">
        <v>2016</v>
      </c>
      <c r="G45" s="5">
        <v>30</v>
      </c>
      <c r="H45" s="5">
        <v>6</v>
      </c>
      <c r="I45" s="5">
        <v>2021</v>
      </c>
      <c r="J45" t="s">
        <v>89</v>
      </c>
      <c r="O45" t="str">
        <f t="shared" si="0"/>
        <v>'E0'</v>
      </c>
      <c r="P45" t="str">
        <f t="shared" si="1"/>
        <v>'Man City'</v>
      </c>
      <c r="Q45" s="3" t="str">
        <f t="shared" si="2"/>
        <v>'1-7-2016'</v>
      </c>
      <c r="R45" s="3" t="str">
        <f t="shared" si="3"/>
        <v>'30-6-2021'</v>
      </c>
      <c r="T45" t="str">
        <f t="shared" si="4"/>
        <v>'Josep Guardiola'</v>
      </c>
      <c r="U45" t="str">
        <f t="shared" si="5"/>
        <v>['E0','Man City','1-7-2016','30-6-2021']</v>
      </c>
      <c r="AB45" t="s">
        <v>230</v>
      </c>
      <c r="AD45" t="s">
        <v>146</v>
      </c>
    </row>
    <row r="46" spans="1:35" x14ac:dyDescent="0.45">
      <c r="A46" t="s">
        <v>56</v>
      </c>
      <c r="B46" t="s">
        <v>21</v>
      </c>
      <c r="C46" t="s">
        <v>57</v>
      </c>
      <c r="D46" s="7">
        <v>23</v>
      </c>
      <c r="E46" s="5">
        <v>5</v>
      </c>
      <c r="F46" s="5">
        <v>2001</v>
      </c>
      <c r="G46" s="5">
        <v>30</v>
      </c>
      <c r="H46" s="5">
        <v>6</v>
      </c>
      <c r="I46" s="5">
        <v>2002</v>
      </c>
      <c r="O46" t="str">
        <f t="shared" si="0"/>
        <v>'D2'</v>
      </c>
      <c r="P46" t="str">
        <f t="shared" si="1"/>
        <v>'Hannover'</v>
      </c>
      <c r="Q46" s="3" t="str">
        <f t="shared" si="2"/>
        <v>'23-5-2001'</v>
      </c>
      <c r="R46" s="3" t="str">
        <f t="shared" si="3"/>
        <v>'30-6-2002'</v>
      </c>
      <c r="T46" t="str">
        <f t="shared" si="4"/>
        <v>'Ralf Rangnick'</v>
      </c>
      <c r="U46" t="str">
        <f t="shared" si="5"/>
        <v>['D2','Hannover','23-5-2001','30-6-2002']</v>
      </c>
      <c r="AB46" t="s">
        <v>231</v>
      </c>
      <c r="AD46" t="s">
        <v>147</v>
      </c>
      <c r="AI46" t="str">
        <f>_xlfn.CONCAT(AB46,",","[",AD46,",",AD47,",",AD48,",",AD49,",",AD50,",",AD51,",",AD52,",","]")</f>
        <v>'Ralf Rangnick',[['D2','Hannover','23-5-2001','30-6-2002'],['D1','Hannover','1-7-2002','6-3-2004'],['D1','Schalke 04','28-7-2004','12-12-2005'],['D1','Hoffenheim','1-7-2006','2-1-2011'],['D1','Schalke 04','1-4-2011','22-9-2011'],['D2','RB Leipzig','25-7-2015','16-5-2016'],['D1','RB Leipzig','9-7-2018','30-6-2019'],]</v>
      </c>
    </row>
    <row r="47" spans="1:35" x14ac:dyDescent="0.45">
      <c r="A47" t="s">
        <v>56</v>
      </c>
      <c r="B47" t="s">
        <v>22</v>
      </c>
      <c r="C47" t="s">
        <v>57</v>
      </c>
      <c r="D47" s="7">
        <v>1</v>
      </c>
      <c r="E47" s="5">
        <v>7</v>
      </c>
      <c r="F47" s="5">
        <v>2002</v>
      </c>
      <c r="G47" s="5">
        <v>6</v>
      </c>
      <c r="H47" s="5">
        <v>3</v>
      </c>
      <c r="I47" s="5">
        <v>2004</v>
      </c>
      <c r="O47" t="str">
        <f t="shared" si="0"/>
        <v>'D1'</v>
      </c>
      <c r="P47" t="str">
        <f t="shared" si="1"/>
        <v>'Hannover'</v>
      </c>
      <c r="Q47" s="3" t="str">
        <f t="shared" si="2"/>
        <v>'1-7-2002'</v>
      </c>
      <c r="R47" s="3" t="str">
        <f t="shared" si="3"/>
        <v>'6-3-2004'</v>
      </c>
      <c r="T47" t="str">
        <f t="shared" si="4"/>
        <v>'Ralf Rangnick'</v>
      </c>
      <c r="U47" t="str">
        <f t="shared" si="5"/>
        <v>['D1','Hannover','1-7-2002','6-3-2004']</v>
      </c>
      <c r="AB47" t="s">
        <v>231</v>
      </c>
      <c r="AD47" t="s">
        <v>148</v>
      </c>
      <c r="AI47" s="8" t="s">
        <v>250</v>
      </c>
    </row>
    <row r="48" spans="1:35" x14ac:dyDescent="0.45">
      <c r="A48" t="s">
        <v>56</v>
      </c>
      <c r="B48" t="s">
        <v>22</v>
      </c>
      <c r="C48" t="s">
        <v>58</v>
      </c>
      <c r="D48" s="7">
        <v>28</v>
      </c>
      <c r="E48" s="5">
        <v>7</v>
      </c>
      <c r="F48" s="5">
        <v>2004</v>
      </c>
      <c r="G48" s="5">
        <v>12</v>
      </c>
      <c r="H48" s="5">
        <v>12</v>
      </c>
      <c r="I48" s="5">
        <v>2005</v>
      </c>
      <c r="O48" t="str">
        <f t="shared" si="0"/>
        <v>'D1'</v>
      </c>
      <c r="P48" t="str">
        <f t="shared" si="1"/>
        <v>'Schalke 04'</v>
      </c>
      <c r="Q48" s="3" t="str">
        <f t="shared" si="2"/>
        <v>'28-7-2004'</v>
      </c>
      <c r="R48" s="3" t="str">
        <f t="shared" si="3"/>
        <v>'12-12-2005'</v>
      </c>
      <c r="T48" t="str">
        <f t="shared" si="4"/>
        <v>'Ralf Rangnick'</v>
      </c>
      <c r="U48" t="str">
        <f t="shared" si="5"/>
        <v>['D1','Schalke 04','28-7-2004','12-12-2005']</v>
      </c>
      <c r="AB48" t="s">
        <v>231</v>
      </c>
      <c r="AD48" t="s">
        <v>149</v>
      </c>
    </row>
    <row r="49" spans="1:35" x14ac:dyDescent="0.45">
      <c r="A49" t="s">
        <v>56</v>
      </c>
      <c r="B49" t="s">
        <v>22</v>
      </c>
      <c r="C49" t="s">
        <v>59</v>
      </c>
      <c r="D49" s="7">
        <v>1</v>
      </c>
      <c r="E49" s="5">
        <v>7</v>
      </c>
      <c r="F49" s="5">
        <v>2006</v>
      </c>
      <c r="G49" s="5">
        <v>2</v>
      </c>
      <c r="H49" s="5">
        <v>1</v>
      </c>
      <c r="I49" s="5">
        <v>2011</v>
      </c>
      <c r="O49" t="str">
        <f t="shared" si="0"/>
        <v>'D1'</v>
      </c>
      <c r="P49" t="str">
        <f t="shared" si="1"/>
        <v>'Hoffenheim'</v>
      </c>
      <c r="Q49" s="3" t="str">
        <f t="shared" si="2"/>
        <v>'1-7-2006'</v>
      </c>
      <c r="R49" s="3" t="str">
        <f t="shared" si="3"/>
        <v>'2-1-2011'</v>
      </c>
      <c r="T49" t="str">
        <f t="shared" si="4"/>
        <v>'Ralf Rangnick'</v>
      </c>
      <c r="U49" t="str">
        <f t="shared" si="5"/>
        <v>['D1','Hoffenheim','1-7-2006','2-1-2011']</v>
      </c>
      <c r="AB49" t="s">
        <v>231</v>
      </c>
      <c r="AD49" t="s">
        <v>150</v>
      </c>
    </row>
    <row r="50" spans="1:35" x14ac:dyDescent="0.45">
      <c r="A50" t="s">
        <v>56</v>
      </c>
      <c r="B50" t="s">
        <v>22</v>
      </c>
      <c r="C50" t="s">
        <v>58</v>
      </c>
      <c r="D50" s="7">
        <v>1</v>
      </c>
      <c r="E50" s="5">
        <v>4</v>
      </c>
      <c r="F50" s="5">
        <v>2011</v>
      </c>
      <c r="G50" s="5">
        <v>22</v>
      </c>
      <c r="H50" s="5">
        <v>9</v>
      </c>
      <c r="I50" s="5">
        <v>2011</v>
      </c>
      <c r="O50" t="str">
        <f t="shared" si="0"/>
        <v>'D1'</v>
      </c>
      <c r="P50" t="str">
        <f t="shared" si="1"/>
        <v>'Schalke 04'</v>
      </c>
      <c r="Q50" s="3" t="str">
        <f t="shared" si="2"/>
        <v>'1-4-2011'</v>
      </c>
      <c r="R50" s="3" t="str">
        <f t="shared" si="3"/>
        <v>'22-9-2011'</v>
      </c>
      <c r="T50" t="str">
        <f t="shared" si="4"/>
        <v>'Ralf Rangnick'</v>
      </c>
      <c r="U50" t="str">
        <f t="shared" si="5"/>
        <v>['D1','Schalke 04','1-4-2011','22-9-2011']</v>
      </c>
      <c r="AB50" t="s">
        <v>231</v>
      </c>
      <c r="AD50" t="s">
        <v>151</v>
      </c>
    </row>
    <row r="51" spans="1:35" x14ac:dyDescent="0.45">
      <c r="A51" t="s">
        <v>56</v>
      </c>
      <c r="B51" t="s">
        <v>21</v>
      </c>
      <c r="C51" t="s">
        <v>60</v>
      </c>
      <c r="D51" s="7">
        <v>25</v>
      </c>
      <c r="E51" s="5">
        <v>7</v>
      </c>
      <c r="F51" s="5">
        <v>2015</v>
      </c>
      <c r="G51" s="5">
        <v>16</v>
      </c>
      <c r="H51" s="5">
        <v>5</v>
      </c>
      <c r="I51" s="5">
        <v>2016</v>
      </c>
      <c r="O51" t="str">
        <f t="shared" si="0"/>
        <v>'D2'</v>
      </c>
      <c r="P51" t="str">
        <f t="shared" si="1"/>
        <v>'RB Leipzig'</v>
      </c>
      <c r="Q51" s="3" t="str">
        <f t="shared" si="2"/>
        <v>'25-7-2015'</v>
      </c>
      <c r="R51" s="3" t="str">
        <f t="shared" si="3"/>
        <v>'16-5-2016'</v>
      </c>
      <c r="T51" t="str">
        <f t="shared" si="4"/>
        <v>'Ralf Rangnick'</v>
      </c>
      <c r="U51" t="str">
        <f t="shared" si="5"/>
        <v>['D2','RB Leipzig','25-7-2015','16-5-2016']</v>
      </c>
      <c r="AB51" t="s">
        <v>231</v>
      </c>
      <c r="AD51" t="s">
        <v>152</v>
      </c>
    </row>
    <row r="52" spans="1:35" x14ac:dyDescent="0.45">
      <c r="A52" t="s">
        <v>56</v>
      </c>
      <c r="B52" t="s">
        <v>22</v>
      </c>
      <c r="C52" t="s">
        <v>60</v>
      </c>
      <c r="D52" s="7">
        <v>9</v>
      </c>
      <c r="E52" s="5">
        <v>7</v>
      </c>
      <c r="F52" s="5">
        <v>2018</v>
      </c>
      <c r="G52" s="5">
        <v>30</v>
      </c>
      <c r="H52" s="5">
        <v>6</v>
      </c>
      <c r="I52" s="5">
        <v>2019</v>
      </c>
      <c r="J52" t="s">
        <v>89</v>
      </c>
      <c r="O52" t="str">
        <f t="shared" si="0"/>
        <v>'D1'</v>
      </c>
      <c r="P52" t="str">
        <f t="shared" si="1"/>
        <v>'RB Leipzig'</v>
      </c>
      <c r="Q52" s="3" t="str">
        <f t="shared" si="2"/>
        <v>'9-7-2018'</v>
      </c>
      <c r="R52" s="3" t="str">
        <f t="shared" si="3"/>
        <v>'30-6-2019'</v>
      </c>
      <c r="T52" t="str">
        <f t="shared" si="4"/>
        <v>'Ralf Rangnick'</v>
      </c>
      <c r="U52" t="str">
        <f t="shared" si="5"/>
        <v>['D1','RB Leipzig','9-7-2018','30-6-2019']</v>
      </c>
      <c r="AB52" t="s">
        <v>231</v>
      </c>
      <c r="AD52" t="s">
        <v>153</v>
      </c>
    </row>
    <row r="53" spans="1:35" x14ac:dyDescent="0.45">
      <c r="A53" t="s">
        <v>61</v>
      </c>
      <c r="B53" t="s">
        <v>6</v>
      </c>
      <c r="C53" t="s">
        <v>62</v>
      </c>
      <c r="D53" s="7">
        <v>2</v>
      </c>
      <c r="E53" s="5">
        <v>1</v>
      </c>
      <c r="F53" s="5">
        <v>2014</v>
      </c>
      <c r="G53" s="5">
        <v>30</v>
      </c>
      <c r="H53" s="5">
        <v>6</v>
      </c>
      <c r="I53" s="5">
        <v>2014</v>
      </c>
      <c r="O53" t="str">
        <f t="shared" si="0"/>
        <v>'E0'</v>
      </c>
      <c r="P53" t="str">
        <f t="shared" si="1"/>
        <v>'Cardiff'</v>
      </c>
      <c r="Q53" s="3" t="str">
        <f t="shared" si="2"/>
        <v>'2-1-2014'</v>
      </c>
      <c r="R53" s="3" t="str">
        <f t="shared" si="3"/>
        <v>'30-6-2014'</v>
      </c>
      <c r="T53" t="str">
        <f t="shared" si="4"/>
        <v>'Ole Gunnar Solksjaer'</v>
      </c>
      <c r="U53" t="str">
        <f t="shared" si="5"/>
        <v>['E0','Cardiff','2-1-2014','30-6-2014']</v>
      </c>
      <c r="AB53" t="s">
        <v>232</v>
      </c>
      <c r="AD53" t="s">
        <v>154</v>
      </c>
      <c r="AI53" t="str">
        <f>_xlfn.CONCAT(AB53,",","[",AD53,",",AD54,",",AD55)</f>
        <v>'Ole Gunnar Solksjaer',[['E0','Cardiff','2-1-2014','30-6-2014'],['E1','Cardiff','1-7-2014','18-9-2014'],['E0','Man United','19-12-2018','30-6-2021']</v>
      </c>
    </row>
    <row r="54" spans="1:35" x14ac:dyDescent="0.45">
      <c r="A54" t="s">
        <v>61</v>
      </c>
      <c r="B54" t="s">
        <v>13</v>
      </c>
      <c r="C54" t="s">
        <v>62</v>
      </c>
      <c r="D54" s="7">
        <v>1</v>
      </c>
      <c r="E54" s="5">
        <v>7</v>
      </c>
      <c r="F54" s="5">
        <v>2014</v>
      </c>
      <c r="G54" s="5">
        <v>18</v>
      </c>
      <c r="H54" s="5">
        <v>9</v>
      </c>
      <c r="I54" s="5">
        <v>2014</v>
      </c>
      <c r="O54" t="str">
        <f t="shared" si="0"/>
        <v>'E1'</v>
      </c>
      <c r="P54" t="str">
        <f t="shared" si="1"/>
        <v>'Cardiff'</v>
      </c>
      <c r="Q54" s="3" t="str">
        <f t="shared" si="2"/>
        <v>'1-7-2014'</v>
      </c>
      <c r="R54" s="3" t="str">
        <f t="shared" si="3"/>
        <v>'18-9-2014'</v>
      </c>
      <c r="T54" t="str">
        <f t="shared" si="4"/>
        <v>'Ole Gunnar Solksjaer'</v>
      </c>
      <c r="U54" t="str">
        <f t="shared" si="5"/>
        <v>['E1','Cardiff','1-7-2014','18-9-2014']</v>
      </c>
      <c r="AB54" t="s">
        <v>232</v>
      </c>
      <c r="AD54" t="s">
        <v>155</v>
      </c>
      <c r="AI54" s="8" t="s">
        <v>251</v>
      </c>
    </row>
    <row r="55" spans="1:35" x14ac:dyDescent="0.45">
      <c r="A55" t="s">
        <v>61</v>
      </c>
      <c r="B55" t="s">
        <v>6</v>
      </c>
      <c r="C55" t="s">
        <v>63</v>
      </c>
      <c r="D55" s="7">
        <v>19</v>
      </c>
      <c r="E55" s="5">
        <v>12</v>
      </c>
      <c r="F55" s="5">
        <v>2018</v>
      </c>
      <c r="G55" s="5">
        <v>30</v>
      </c>
      <c r="H55" s="5">
        <v>6</v>
      </c>
      <c r="I55" s="5">
        <v>2021</v>
      </c>
      <c r="J55" t="s">
        <v>89</v>
      </c>
      <c r="O55" t="str">
        <f t="shared" si="0"/>
        <v>'E0'</v>
      </c>
      <c r="P55" t="str">
        <f t="shared" si="1"/>
        <v>'Man United'</v>
      </c>
      <c r="Q55" s="3" t="str">
        <f t="shared" si="2"/>
        <v>'19-12-2018'</v>
      </c>
      <c r="R55" s="3" t="str">
        <f t="shared" si="3"/>
        <v>'30-6-2021'</v>
      </c>
      <c r="T55" t="str">
        <f t="shared" si="4"/>
        <v>'Ole Gunnar Solksjaer'</v>
      </c>
      <c r="U55" t="str">
        <f t="shared" si="5"/>
        <v>['E0','Man United','19-12-2018','30-6-2021']</v>
      </c>
      <c r="AB55" t="s">
        <v>232</v>
      </c>
      <c r="AD55" t="s">
        <v>156</v>
      </c>
    </row>
    <row r="56" spans="1:35" x14ac:dyDescent="0.45">
      <c r="A56" t="s">
        <v>64</v>
      </c>
      <c r="B56" t="s">
        <v>67</v>
      </c>
      <c r="C56" t="s">
        <v>66</v>
      </c>
      <c r="D56" s="7">
        <v>31</v>
      </c>
      <c r="E56" s="5">
        <v>12</v>
      </c>
      <c r="F56" s="5">
        <v>2008</v>
      </c>
      <c r="G56" s="5">
        <v>30</v>
      </c>
      <c r="H56" s="5">
        <v>6</v>
      </c>
      <c r="I56" s="5">
        <v>2010</v>
      </c>
      <c r="O56" t="str">
        <f t="shared" si="0"/>
        <v>'E3'</v>
      </c>
      <c r="P56" t="str">
        <f t="shared" si="1"/>
        <v>'Bournemouth'</v>
      </c>
      <c r="Q56" s="3" t="str">
        <f t="shared" si="2"/>
        <v>'31-12-2008'</v>
      </c>
      <c r="R56" s="3" t="str">
        <f t="shared" si="3"/>
        <v>'30-6-2010'</v>
      </c>
      <c r="T56" t="str">
        <f t="shared" si="4"/>
        <v>'Eddie Howe'</v>
      </c>
      <c r="U56" t="str">
        <f t="shared" si="5"/>
        <v>['E3','Bournemouth','31-12-2008','30-6-2010']</v>
      </c>
      <c r="AB56" t="s">
        <v>233</v>
      </c>
      <c r="AD56" t="s">
        <v>157</v>
      </c>
      <c r="AI56" t="str">
        <f>_xlfn.CONCAT(AB56,",","[",AD56,",",AD57,",",AD58,",",AD59,",",AD60,",",AD61,"]")</f>
        <v>'Eddie Howe',[['E3','Bournemouth','31-12-2008','30-6-2010'],['E2','Bournemouth','1-7-2010','15-1-2011'],['E1','Burnley','16-1-2011','15-10-2012'],['E2','Bournemouth','16-10-2012','30-6-2013'],['E1','Bournemouth','1-7-2013','30-6-2015'],['E0','Bournemouth','1-7-2015','30-6-2020']]</v>
      </c>
    </row>
    <row r="57" spans="1:35" x14ac:dyDescent="0.45">
      <c r="A57" t="s">
        <v>64</v>
      </c>
      <c r="B57" t="s">
        <v>65</v>
      </c>
      <c r="C57" t="s">
        <v>66</v>
      </c>
      <c r="D57" s="7">
        <v>1</v>
      </c>
      <c r="E57" s="5">
        <v>7</v>
      </c>
      <c r="F57" s="5">
        <v>2010</v>
      </c>
      <c r="G57" s="5">
        <v>15</v>
      </c>
      <c r="H57" s="5">
        <v>1</v>
      </c>
      <c r="I57" s="5">
        <v>2011</v>
      </c>
      <c r="O57" t="str">
        <f t="shared" si="0"/>
        <v>'E2'</v>
      </c>
      <c r="P57" t="str">
        <f t="shared" si="1"/>
        <v>'Bournemouth'</v>
      </c>
      <c r="Q57" s="3" t="str">
        <f t="shared" si="2"/>
        <v>'1-7-2010'</v>
      </c>
      <c r="R57" s="3" t="str">
        <f t="shared" si="3"/>
        <v>'15-1-2011'</v>
      </c>
      <c r="T57" t="str">
        <f t="shared" si="4"/>
        <v>'Eddie Howe'</v>
      </c>
      <c r="U57" t="str">
        <f t="shared" si="5"/>
        <v>['E2','Bournemouth','1-7-2010','15-1-2011']</v>
      </c>
      <c r="AB57" t="s">
        <v>233</v>
      </c>
      <c r="AD57" t="s">
        <v>158</v>
      </c>
      <c r="AI57" s="8" t="s">
        <v>252</v>
      </c>
    </row>
    <row r="58" spans="1:35" x14ac:dyDescent="0.45">
      <c r="A58" t="s">
        <v>64</v>
      </c>
      <c r="B58" t="s">
        <v>13</v>
      </c>
      <c r="C58" t="s">
        <v>19</v>
      </c>
      <c r="D58" s="7">
        <v>16</v>
      </c>
      <c r="E58" s="5">
        <v>1</v>
      </c>
      <c r="F58" s="5">
        <v>2011</v>
      </c>
      <c r="G58" s="5">
        <v>15</v>
      </c>
      <c r="H58" s="5">
        <v>10</v>
      </c>
      <c r="I58" s="5">
        <v>2012</v>
      </c>
      <c r="O58" t="str">
        <f t="shared" si="0"/>
        <v>'E1'</v>
      </c>
      <c r="P58" t="str">
        <f t="shared" si="1"/>
        <v>'Burnley'</v>
      </c>
      <c r="Q58" s="3" t="str">
        <f t="shared" si="2"/>
        <v>'16-1-2011'</v>
      </c>
      <c r="R58" s="3" t="str">
        <f t="shared" si="3"/>
        <v>'15-10-2012'</v>
      </c>
      <c r="T58" t="str">
        <f t="shared" si="4"/>
        <v>'Eddie Howe'</v>
      </c>
      <c r="U58" t="str">
        <f t="shared" si="5"/>
        <v>['E1','Burnley','16-1-2011','15-10-2012']</v>
      </c>
      <c r="AB58" t="s">
        <v>233</v>
      </c>
      <c r="AD58" t="s">
        <v>159</v>
      </c>
    </row>
    <row r="59" spans="1:35" x14ac:dyDescent="0.45">
      <c r="A59" t="s">
        <v>64</v>
      </c>
      <c r="B59" t="s">
        <v>65</v>
      </c>
      <c r="C59" t="s">
        <v>66</v>
      </c>
      <c r="D59" s="7">
        <v>16</v>
      </c>
      <c r="E59" s="5">
        <v>10</v>
      </c>
      <c r="F59" s="5">
        <v>2012</v>
      </c>
      <c r="G59" s="5">
        <v>30</v>
      </c>
      <c r="H59" s="5">
        <v>6</v>
      </c>
      <c r="I59" s="5">
        <v>2013</v>
      </c>
      <c r="O59" t="str">
        <f t="shared" si="0"/>
        <v>'E2'</v>
      </c>
      <c r="P59" t="str">
        <f t="shared" si="1"/>
        <v>'Bournemouth'</v>
      </c>
      <c r="Q59" s="3" t="str">
        <f t="shared" si="2"/>
        <v>'16-10-2012'</v>
      </c>
      <c r="R59" s="3" t="str">
        <f t="shared" si="3"/>
        <v>'30-6-2013'</v>
      </c>
      <c r="T59" t="str">
        <f t="shared" si="4"/>
        <v>'Eddie Howe'</v>
      </c>
      <c r="U59" t="str">
        <f t="shared" si="5"/>
        <v>['E2','Bournemouth','16-10-2012','30-6-2013']</v>
      </c>
      <c r="AB59" t="s">
        <v>233</v>
      </c>
      <c r="AD59" t="s">
        <v>160</v>
      </c>
    </row>
    <row r="60" spans="1:35" x14ac:dyDescent="0.45">
      <c r="A60" t="s">
        <v>64</v>
      </c>
      <c r="B60" t="s">
        <v>13</v>
      </c>
      <c r="C60" t="s">
        <v>66</v>
      </c>
      <c r="D60" s="7">
        <v>1</v>
      </c>
      <c r="E60" s="5">
        <v>7</v>
      </c>
      <c r="F60" s="5">
        <v>2013</v>
      </c>
      <c r="G60" s="5">
        <v>30</v>
      </c>
      <c r="H60" s="5">
        <v>6</v>
      </c>
      <c r="I60" s="5">
        <v>2015</v>
      </c>
      <c r="O60" t="str">
        <f t="shared" si="0"/>
        <v>'E1'</v>
      </c>
      <c r="P60" t="str">
        <f t="shared" si="1"/>
        <v>'Bournemouth'</v>
      </c>
      <c r="Q60" s="3" t="str">
        <f t="shared" si="2"/>
        <v>'1-7-2013'</v>
      </c>
      <c r="R60" s="3" t="str">
        <f t="shared" si="3"/>
        <v>'30-6-2015'</v>
      </c>
      <c r="T60" t="str">
        <f t="shared" si="4"/>
        <v>'Eddie Howe'</v>
      </c>
      <c r="U60" t="str">
        <f t="shared" si="5"/>
        <v>['E1','Bournemouth','1-7-2013','30-6-2015']</v>
      </c>
      <c r="AB60" t="s">
        <v>233</v>
      </c>
      <c r="AD60" t="s">
        <v>161</v>
      </c>
    </row>
    <row r="61" spans="1:35" x14ac:dyDescent="0.45">
      <c r="A61" t="s">
        <v>64</v>
      </c>
      <c r="B61" t="s">
        <v>6</v>
      </c>
      <c r="C61" t="s">
        <v>66</v>
      </c>
      <c r="D61" s="7">
        <v>1</v>
      </c>
      <c r="E61" s="5">
        <v>7</v>
      </c>
      <c r="F61" s="5">
        <v>2015</v>
      </c>
      <c r="G61" s="5">
        <v>30</v>
      </c>
      <c r="H61" s="5">
        <v>6</v>
      </c>
      <c r="I61" s="5">
        <v>2020</v>
      </c>
      <c r="J61" t="s">
        <v>89</v>
      </c>
      <c r="O61" t="str">
        <f t="shared" si="0"/>
        <v>'E0'</v>
      </c>
      <c r="P61" t="str">
        <f t="shared" si="1"/>
        <v>'Bournemouth'</v>
      </c>
      <c r="Q61" s="3" t="str">
        <f t="shared" si="2"/>
        <v>'1-7-2015'</v>
      </c>
      <c r="R61" s="3" t="str">
        <f t="shared" si="3"/>
        <v>'30-6-2020'</v>
      </c>
      <c r="T61" t="str">
        <f t="shared" si="4"/>
        <v>'Eddie Howe'</v>
      </c>
      <c r="U61" t="str">
        <f t="shared" si="5"/>
        <v>['E0','Bournemouth','1-7-2015','30-6-2020']</v>
      </c>
      <c r="AB61" t="s">
        <v>233</v>
      </c>
      <c r="AD61" t="s">
        <v>162</v>
      </c>
    </row>
    <row r="62" spans="1:35" x14ac:dyDescent="0.45">
      <c r="A62" t="s">
        <v>68</v>
      </c>
      <c r="B62" t="s">
        <v>65</v>
      </c>
      <c r="C62" t="s">
        <v>79</v>
      </c>
      <c r="D62" s="7">
        <v>4</v>
      </c>
      <c r="E62" s="5">
        <v>4</v>
      </c>
      <c r="F62" s="5">
        <v>2001</v>
      </c>
      <c r="G62" s="5">
        <v>29</v>
      </c>
      <c r="H62" s="5">
        <v>5</v>
      </c>
      <c r="I62" s="5">
        <v>2001</v>
      </c>
      <c r="O62" t="str">
        <f t="shared" si="0"/>
        <v>'E2'</v>
      </c>
      <c r="P62" t="str">
        <f t="shared" si="1"/>
        <v>'Wigan'</v>
      </c>
      <c r="Q62" s="3" t="str">
        <f t="shared" si="2"/>
        <v>'4-4-2001'</v>
      </c>
      <c r="R62" s="3" t="str">
        <f t="shared" si="3"/>
        <v>'29-5-2001'</v>
      </c>
      <c r="T62" t="str">
        <f t="shared" si="4"/>
        <v>'Steve Bruce'</v>
      </c>
      <c r="U62" t="str">
        <f t="shared" si="5"/>
        <v>['E2','Wigan','4-4-2001','29-5-2001']</v>
      </c>
      <c r="AB62" t="s">
        <v>234</v>
      </c>
      <c r="AD62" t="s">
        <v>163</v>
      </c>
      <c r="AI62" t="str">
        <f>_xlfn.CONCAT(AB62,",","[",AD62,",",AD63,",",AD64,",",AD65,",",AD66,",",AD67,",",AD68,",",AD69,",",AD70,",",AD71,",",AD72,",",AD73,",",AD74,"]")</f>
        <v>'Steve Bruce',[['E2','Wigan','4-4-2001','29-5-2001'],['E1','Crystal Palace','31-5-2001','2-11-2001'],['E1','Birmingham','12-12-2001','30-6-2002'],['E0','Birmingham','1-7-2002','30-6-2006'],['E1','Birmingham','1-7-2006','23-11-2007'],['E0','Wigan','26-11-2007','3-6-2009'],['E0','Sunderland','3-6-2009','30-11-2011'],['E1','Hull','8-6-2012','30-6-2013'],['E0','Hull','1-7-2013','30-6-2015'],['E1','Hull','1-7-2015','22-7-2016'],['E1','Aston Villa','12-10-2016','3-10-2018'],['E1','Sheffield Weds','1-2-2019','15-7-2019'],['E0','Newcastle','17-7-2019','30-6-2021']]</v>
      </c>
    </row>
    <row r="63" spans="1:35" x14ac:dyDescent="0.45">
      <c r="A63" t="s">
        <v>68</v>
      </c>
      <c r="B63" t="s">
        <v>13</v>
      </c>
      <c r="C63" t="s">
        <v>30</v>
      </c>
      <c r="D63" s="7">
        <v>31</v>
      </c>
      <c r="E63" s="5">
        <v>5</v>
      </c>
      <c r="F63" s="5">
        <v>2001</v>
      </c>
      <c r="G63" s="5">
        <v>2</v>
      </c>
      <c r="H63" s="5">
        <v>11</v>
      </c>
      <c r="I63" s="5">
        <v>2001</v>
      </c>
      <c r="O63" t="str">
        <f t="shared" si="0"/>
        <v>'E1'</v>
      </c>
      <c r="P63" t="str">
        <f t="shared" si="1"/>
        <v>'Crystal Palace'</v>
      </c>
      <c r="Q63" s="3" t="str">
        <f t="shared" si="2"/>
        <v>'31-5-2001'</v>
      </c>
      <c r="R63" s="3" t="str">
        <f t="shared" si="3"/>
        <v>'2-11-2001'</v>
      </c>
      <c r="T63" t="str">
        <f t="shared" si="4"/>
        <v>'Steve Bruce'</v>
      </c>
      <c r="U63" t="str">
        <f t="shared" si="5"/>
        <v>['E1','Crystal Palace','31-5-2001','2-11-2001']</v>
      </c>
      <c r="AB63" t="s">
        <v>234</v>
      </c>
      <c r="AD63" t="s">
        <v>164</v>
      </c>
      <c r="AI63" s="8" t="s">
        <v>253</v>
      </c>
    </row>
    <row r="64" spans="1:35" x14ac:dyDescent="0.45">
      <c r="A64" t="s">
        <v>68</v>
      </c>
      <c r="B64" t="s">
        <v>13</v>
      </c>
      <c r="C64" t="s">
        <v>80</v>
      </c>
      <c r="D64" s="7">
        <v>12</v>
      </c>
      <c r="E64" s="5">
        <v>12</v>
      </c>
      <c r="F64" s="5">
        <v>2001</v>
      </c>
      <c r="G64" s="5">
        <v>30</v>
      </c>
      <c r="H64" s="5">
        <v>6</v>
      </c>
      <c r="I64" s="5">
        <v>2002</v>
      </c>
      <c r="O64" t="str">
        <f t="shared" si="0"/>
        <v>'E1'</v>
      </c>
      <c r="P64" t="str">
        <f t="shared" si="1"/>
        <v>'Birmingham'</v>
      </c>
      <c r="Q64" s="3" t="str">
        <f t="shared" si="2"/>
        <v>'12-12-2001'</v>
      </c>
      <c r="R64" s="3" t="str">
        <f t="shared" si="3"/>
        <v>'30-6-2002'</v>
      </c>
      <c r="T64" t="str">
        <f t="shared" si="4"/>
        <v>'Steve Bruce'</v>
      </c>
      <c r="U64" t="str">
        <f t="shared" si="5"/>
        <v>['E1','Birmingham','12-12-2001','30-6-2002']</v>
      </c>
      <c r="AB64" t="s">
        <v>234</v>
      </c>
      <c r="AD64" t="s">
        <v>165</v>
      </c>
    </row>
    <row r="65" spans="1:35" x14ac:dyDescent="0.45">
      <c r="A65" t="s">
        <v>68</v>
      </c>
      <c r="B65" t="s">
        <v>6</v>
      </c>
      <c r="C65" t="s">
        <v>80</v>
      </c>
      <c r="D65" s="7">
        <v>1</v>
      </c>
      <c r="E65" s="5">
        <v>7</v>
      </c>
      <c r="F65" s="5">
        <v>2002</v>
      </c>
      <c r="G65" s="5">
        <v>30</v>
      </c>
      <c r="H65" s="5">
        <v>6</v>
      </c>
      <c r="I65" s="5">
        <v>2006</v>
      </c>
      <c r="O65" t="str">
        <f t="shared" si="0"/>
        <v>'E0'</v>
      </c>
      <c r="P65" t="str">
        <f t="shared" si="1"/>
        <v>'Birmingham'</v>
      </c>
      <c r="Q65" s="3" t="str">
        <f t="shared" si="2"/>
        <v>'1-7-2002'</v>
      </c>
      <c r="R65" s="3" t="str">
        <f t="shared" si="3"/>
        <v>'30-6-2006'</v>
      </c>
      <c r="T65" t="str">
        <f t="shared" si="4"/>
        <v>'Steve Bruce'</v>
      </c>
      <c r="U65" t="str">
        <f t="shared" si="5"/>
        <v>['E0','Birmingham','1-7-2002','30-6-2006']</v>
      </c>
      <c r="AB65" t="s">
        <v>234</v>
      </c>
      <c r="AD65" t="s">
        <v>166</v>
      </c>
    </row>
    <row r="66" spans="1:35" x14ac:dyDescent="0.45">
      <c r="A66" t="s">
        <v>68</v>
      </c>
      <c r="B66" t="s">
        <v>13</v>
      </c>
      <c r="C66" t="s">
        <v>80</v>
      </c>
      <c r="D66" s="7">
        <v>1</v>
      </c>
      <c r="E66" s="5">
        <v>7</v>
      </c>
      <c r="F66" s="5">
        <v>2006</v>
      </c>
      <c r="G66" s="5">
        <v>23</v>
      </c>
      <c r="H66" s="5">
        <v>11</v>
      </c>
      <c r="I66" s="5">
        <v>2007</v>
      </c>
      <c r="O66" t="str">
        <f t="shared" si="0"/>
        <v>'E1'</v>
      </c>
      <c r="P66" t="str">
        <f t="shared" si="1"/>
        <v>'Birmingham'</v>
      </c>
      <c r="Q66" s="3" t="str">
        <f t="shared" si="2"/>
        <v>'1-7-2006'</v>
      </c>
      <c r="R66" s="3" t="str">
        <f t="shared" si="3"/>
        <v>'23-11-2007'</v>
      </c>
      <c r="T66" t="str">
        <f t="shared" si="4"/>
        <v>'Steve Bruce'</v>
      </c>
      <c r="U66" t="str">
        <f t="shared" si="5"/>
        <v>['E1','Birmingham','1-7-2006','23-11-2007']</v>
      </c>
      <c r="AB66" t="s">
        <v>234</v>
      </c>
      <c r="AD66" t="s">
        <v>167</v>
      </c>
    </row>
    <row r="67" spans="1:35" x14ac:dyDescent="0.45">
      <c r="A67" t="s">
        <v>68</v>
      </c>
      <c r="B67" t="s">
        <v>6</v>
      </c>
      <c r="C67" t="s">
        <v>79</v>
      </c>
      <c r="D67" s="7">
        <v>26</v>
      </c>
      <c r="E67" s="5">
        <v>11</v>
      </c>
      <c r="F67" s="5">
        <v>2007</v>
      </c>
      <c r="G67" s="5">
        <v>3</v>
      </c>
      <c r="H67" s="5">
        <v>6</v>
      </c>
      <c r="I67" s="5">
        <v>2009</v>
      </c>
      <c r="O67" t="str">
        <f t="shared" si="0"/>
        <v>'E0'</v>
      </c>
      <c r="P67" t="str">
        <f t="shared" si="1"/>
        <v>'Wigan'</v>
      </c>
      <c r="Q67" s="3" t="str">
        <f t="shared" si="2"/>
        <v>'26-11-2007'</v>
      </c>
      <c r="R67" s="3" t="str">
        <f t="shared" si="3"/>
        <v>'3-6-2009'</v>
      </c>
      <c r="T67" t="str">
        <f t="shared" si="4"/>
        <v>'Steve Bruce'</v>
      </c>
      <c r="U67" t="str">
        <f t="shared" si="5"/>
        <v>['E0','Wigan','26-11-2007','3-6-2009']</v>
      </c>
      <c r="AB67" t="s">
        <v>234</v>
      </c>
      <c r="AD67" t="s">
        <v>168</v>
      </c>
    </row>
    <row r="68" spans="1:35" x14ac:dyDescent="0.45">
      <c r="A68" t="s">
        <v>68</v>
      </c>
      <c r="B68" t="s">
        <v>6</v>
      </c>
      <c r="C68" t="s">
        <v>81</v>
      </c>
      <c r="D68" s="7">
        <v>3</v>
      </c>
      <c r="E68" s="5">
        <v>6</v>
      </c>
      <c r="F68" s="5">
        <v>2009</v>
      </c>
      <c r="G68" s="5">
        <v>30</v>
      </c>
      <c r="H68" s="5">
        <v>11</v>
      </c>
      <c r="I68" s="5">
        <v>2011</v>
      </c>
      <c r="O68" t="str">
        <f t="shared" si="0"/>
        <v>'E0'</v>
      </c>
      <c r="P68" t="str">
        <f t="shared" si="1"/>
        <v>'Sunderland'</v>
      </c>
      <c r="Q68" s="3" t="str">
        <f t="shared" si="2"/>
        <v>'3-6-2009'</v>
      </c>
      <c r="R68" s="3" t="str">
        <f t="shared" si="3"/>
        <v>'30-11-2011'</v>
      </c>
      <c r="T68" t="str">
        <f t="shared" si="4"/>
        <v>'Steve Bruce'</v>
      </c>
      <c r="U68" t="str">
        <f t="shared" si="5"/>
        <v>['E0','Sunderland','3-6-2009','30-11-2011']</v>
      </c>
      <c r="AB68" t="s">
        <v>234</v>
      </c>
      <c r="AD68" t="s">
        <v>169</v>
      </c>
    </row>
    <row r="69" spans="1:35" x14ac:dyDescent="0.45">
      <c r="A69" t="s">
        <v>68</v>
      </c>
      <c r="B69" t="s">
        <v>13</v>
      </c>
      <c r="C69" t="s">
        <v>82</v>
      </c>
      <c r="D69" s="7">
        <v>8</v>
      </c>
      <c r="E69" s="5">
        <v>6</v>
      </c>
      <c r="F69" s="5">
        <v>2012</v>
      </c>
      <c r="G69" s="5">
        <v>30</v>
      </c>
      <c r="H69" s="5">
        <v>6</v>
      </c>
      <c r="I69" s="5">
        <v>2013</v>
      </c>
      <c r="O69" t="str">
        <f t="shared" si="0"/>
        <v>'E1'</v>
      </c>
      <c r="P69" t="str">
        <f t="shared" si="1"/>
        <v>'Hull'</v>
      </c>
      <c r="Q69" s="3" t="str">
        <f t="shared" si="2"/>
        <v>'8-6-2012'</v>
      </c>
      <c r="R69" s="3" t="str">
        <f t="shared" si="3"/>
        <v>'30-6-2013'</v>
      </c>
      <c r="T69" t="str">
        <f t="shared" si="4"/>
        <v>'Steve Bruce'</v>
      </c>
      <c r="U69" t="str">
        <f t="shared" si="5"/>
        <v>['E1','Hull','8-6-2012','30-6-2013']</v>
      </c>
      <c r="AB69" t="s">
        <v>234</v>
      </c>
      <c r="AD69" t="s">
        <v>170</v>
      </c>
    </row>
    <row r="70" spans="1:35" x14ac:dyDescent="0.45">
      <c r="A70" t="s">
        <v>68</v>
      </c>
      <c r="B70" t="s">
        <v>6</v>
      </c>
      <c r="C70" t="s">
        <v>82</v>
      </c>
      <c r="D70" s="7">
        <v>1</v>
      </c>
      <c r="E70" s="5">
        <v>7</v>
      </c>
      <c r="F70" s="5">
        <v>2013</v>
      </c>
      <c r="G70" s="5">
        <v>30</v>
      </c>
      <c r="H70" s="5">
        <v>6</v>
      </c>
      <c r="I70" s="5">
        <v>2015</v>
      </c>
      <c r="O70" t="str">
        <f t="shared" si="0"/>
        <v>'E0'</v>
      </c>
      <c r="P70" t="str">
        <f t="shared" si="1"/>
        <v>'Hull'</v>
      </c>
      <c r="Q70" s="3" t="str">
        <f t="shared" si="2"/>
        <v>'1-7-2013'</v>
      </c>
      <c r="R70" s="3" t="str">
        <f t="shared" si="3"/>
        <v>'30-6-2015'</v>
      </c>
      <c r="T70" t="str">
        <f t="shared" si="4"/>
        <v>'Steve Bruce'</v>
      </c>
      <c r="U70" t="str">
        <f t="shared" si="5"/>
        <v>['E0','Hull','1-7-2013','30-6-2015']</v>
      </c>
      <c r="AB70" t="s">
        <v>234</v>
      </c>
      <c r="AD70" t="s">
        <v>171</v>
      </c>
    </row>
    <row r="71" spans="1:35" x14ac:dyDescent="0.45">
      <c r="A71" t="s">
        <v>68</v>
      </c>
      <c r="B71" t="s">
        <v>13</v>
      </c>
      <c r="C71" t="s">
        <v>82</v>
      </c>
      <c r="D71" s="7">
        <v>1</v>
      </c>
      <c r="E71" s="5">
        <v>7</v>
      </c>
      <c r="F71" s="5">
        <v>2015</v>
      </c>
      <c r="G71" s="5">
        <v>22</v>
      </c>
      <c r="H71" s="5">
        <v>7</v>
      </c>
      <c r="I71" s="5">
        <v>2016</v>
      </c>
      <c r="O71" t="str">
        <f t="shared" si="0"/>
        <v>'E1'</v>
      </c>
      <c r="P71" t="str">
        <f t="shared" si="1"/>
        <v>'Hull'</v>
      </c>
      <c r="Q71" s="3" t="str">
        <f t="shared" si="2"/>
        <v>'1-7-2015'</v>
      </c>
      <c r="R71" s="3" t="str">
        <f t="shared" si="3"/>
        <v>'22-7-2016'</v>
      </c>
      <c r="T71" t="str">
        <f t="shared" si="4"/>
        <v>'Steve Bruce'</v>
      </c>
      <c r="U71" t="str">
        <f t="shared" si="5"/>
        <v>['E1','Hull','1-7-2015','22-7-2016']</v>
      </c>
      <c r="AB71" t="s">
        <v>234</v>
      </c>
      <c r="AD71" t="s">
        <v>172</v>
      </c>
    </row>
    <row r="72" spans="1:35" x14ac:dyDescent="0.45">
      <c r="A72" t="s">
        <v>68</v>
      </c>
      <c r="B72" t="s">
        <v>13</v>
      </c>
      <c r="C72" t="s">
        <v>83</v>
      </c>
      <c r="D72" s="7">
        <v>12</v>
      </c>
      <c r="E72" s="5">
        <v>10</v>
      </c>
      <c r="F72" s="5">
        <v>2016</v>
      </c>
      <c r="G72" s="5">
        <v>3</v>
      </c>
      <c r="H72" s="5">
        <v>10</v>
      </c>
      <c r="I72" s="5">
        <v>2018</v>
      </c>
      <c r="O72" t="str">
        <f t="shared" si="0"/>
        <v>'E1'</v>
      </c>
      <c r="P72" t="str">
        <f t="shared" si="1"/>
        <v>'Aston Villa'</v>
      </c>
      <c r="Q72" s="3" t="str">
        <f t="shared" si="2"/>
        <v>'12-10-2016'</v>
      </c>
      <c r="R72" s="3" t="str">
        <f t="shared" si="3"/>
        <v>'3-10-2018'</v>
      </c>
      <c r="T72" t="str">
        <f t="shared" si="4"/>
        <v>'Steve Bruce'</v>
      </c>
      <c r="U72" t="str">
        <f t="shared" si="5"/>
        <v>['E1','Aston Villa','12-10-2016','3-10-2018']</v>
      </c>
      <c r="AB72" t="s">
        <v>234</v>
      </c>
      <c r="AD72" t="s">
        <v>173</v>
      </c>
    </row>
    <row r="73" spans="1:35" x14ac:dyDescent="0.45">
      <c r="A73" t="s">
        <v>68</v>
      </c>
      <c r="B73" t="s">
        <v>13</v>
      </c>
      <c r="C73" t="s">
        <v>84</v>
      </c>
      <c r="D73" s="7">
        <v>1</v>
      </c>
      <c r="E73" s="5">
        <v>2</v>
      </c>
      <c r="F73" s="5">
        <v>2019</v>
      </c>
      <c r="G73" s="5">
        <v>15</v>
      </c>
      <c r="H73" s="5">
        <v>7</v>
      </c>
      <c r="I73" s="5">
        <v>2019</v>
      </c>
      <c r="O73" t="str">
        <f t="shared" si="0"/>
        <v>'E1'</v>
      </c>
      <c r="P73" t="str">
        <f t="shared" si="1"/>
        <v>'Sheffield Weds'</v>
      </c>
      <c r="Q73" s="3" t="str">
        <f t="shared" si="2"/>
        <v>'1-2-2019'</v>
      </c>
      <c r="R73" s="3" t="str">
        <f t="shared" si="3"/>
        <v>'15-7-2019'</v>
      </c>
      <c r="T73" t="str">
        <f t="shared" si="4"/>
        <v>'Steve Bruce'</v>
      </c>
      <c r="U73" t="str">
        <f t="shared" si="5"/>
        <v>['E1','Sheffield Weds','1-2-2019','15-7-2019']</v>
      </c>
      <c r="AB73" t="s">
        <v>234</v>
      </c>
      <c r="AD73" t="s">
        <v>174</v>
      </c>
    </row>
    <row r="74" spans="1:35" x14ac:dyDescent="0.45">
      <c r="A74" t="s">
        <v>68</v>
      </c>
      <c r="B74" t="s">
        <v>6</v>
      </c>
      <c r="C74" t="s">
        <v>41</v>
      </c>
      <c r="D74" s="7">
        <v>17</v>
      </c>
      <c r="E74" s="5">
        <v>7</v>
      </c>
      <c r="F74" s="5">
        <v>2019</v>
      </c>
      <c r="G74" s="5">
        <v>30</v>
      </c>
      <c r="H74" s="5">
        <v>6</v>
      </c>
      <c r="I74" s="5">
        <v>2021</v>
      </c>
      <c r="J74" t="s">
        <v>89</v>
      </c>
      <c r="O74" t="str">
        <f t="shared" si="0"/>
        <v>'E0'</v>
      </c>
      <c r="P74" t="str">
        <f t="shared" si="1"/>
        <v>'Newcastle'</v>
      </c>
      <c r="Q74" s="3" t="str">
        <f t="shared" si="2"/>
        <v>'17-7-2019'</v>
      </c>
      <c r="R74" s="3" t="str">
        <f t="shared" si="3"/>
        <v>'30-6-2021'</v>
      </c>
      <c r="T74" t="str">
        <f t="shared" si="4"/>
        <v>'Steve Bruce'</v>
      </c>
      <c r="U74" t="str">
        <f t="shared" si="5"/>
        <v>['E0','Newcastle','17-7-2019','30-6-2021']</v>
      </c>
      <c r="AB74" t="s">
        <v>234</v>
      </c>
      <c r="AD74" t="s">
        <v>175</v>
      </c>
    </row>
    <row r="75" spans="1:35" x14ac:dyDescent="0.45">
      <c r="A75" t="s">
        <v>73</v>
      </c>
      <c r="B75" t="s">
        <v>88</v>
      </c>
      <c r="C75" t="s">
        <v>85</v>
      </c>
      <c r="D75" s="7">
        <v>15</v>
      </c>
      <c r="E75" s="5">
        <v>5</v>
      </c>
      <c r="F75" s="5">
        <v>2012</v>
      </c>
      <c r="G75" s="5">
        <v>19</v>
      </c>
      <c r="H75" s="5">
        <v>5</v>
      </c>
      <c r="I75" s="5">
        <v>2014</v>
      </c>
      <c r="O75" t="str">
        <f t="shared" si="0"/>
        <v>'P1'</v>
      </c>
      <c r="P75" t="str">
        <f t="shared" si="1"/>
        <v>'Rio Ave'</v>
      </c>
      <c r="Q75" s="3" t="str">
        <f t="shared" si="2"/>
        <v>'15-5-2012'</v>
      </c>
      <c r="R75" s="3" t="str">
        <f t="shared" si="3"/>
        <v>'19-5-2014'</v>
      </c>
      <c r="T75" t="str">
        <f t="shared" si="4"/>
        <v>'Nuno Espirito Santo'</v>
      </c>
      <c r="U75" t="str">
        <f t="shared" si="5"/>
        <v>['P1','Rio Ave','15-5-2012','19-5-2014']</v>
      </c>
      <c r="AB75" t="s">
        <v>235</v>
      </c>
      <c r="AD75" t="s">
        <v>176</v>
      </c>
      <c r="AI75" t="str">
        <f>_xlfn.CONCAT(AB75,",","[",AD75,",",AD76,",",AD77,",",AD78,",",AD79,"]")</f>
        <v>'Nuno Espirito Santo',[['P1','Rio Ave','15-5-2012','19-5-2014'],['SP1','Valencia','4-7-2014','29-11-2015'],['P1','Porto','1-6-2016','22-5-2016'],['E1','Wolves','31-5-2017','30-6-2018'],['E0','Wolves','1-7-2018','23-5-2021']]</v>
      </c>
    </row>
    <row r="76" spans="1:35" x14ac:dyDescent="0.45">
      <c r="A76" t="s">
        <v>73</v>
      </c>
      <c r="B76" t="s">
        <v>35</v>
      </c>
      <c r="C76" t="s">
        <v>36</v>
      </c>
      <c r="D76" s="7">
        <v>4</v>
      </c>
      <c r="E76" s="5">
        <v>7</v>
      </c>
      <c r="F76" s="5">
        <v>2014</v>
      </c>
      <c r="G76" s="5">
        <v>29</v>
      </c>
      <c r="H76" s="5">
        <v>11</v>
      </c>
      <c r="I76" s="5">
        <v>2015</v>
      </c>
      <c r="O76" t="str">
        <f t="shared" si="0"/>
        <v>'SP1'</v>
      </c>
      <c r="P76" t="str">
        <f t="shared" si="1"/>
        <v>'Valencia'</v>
      </c>
      <c r="Q76" s="3" t="str">
        <f t="shared" si="2"/>
        <v>'4-7-2014'</v>
      </c>
      <c r="R76" s="3" t="str">
        <f t="shared" si="3"/>
        <v>'29-11-2015'</v>
      </c>
      <c r="T76" t="str">
        <f t="shared" si="4"/>
        <v>'Nuno Espirito Santo'</v>
      </c>
      <c r="U76" t="str">
        <f t="shared" si="5"/>
        <v>['SP1','Valencia','4-7-2014','29-11-2015']</v>
      </c>
      <c r="AB76" t="s">
        <v>235</v>
      </c>
      <c r="AD76" t="s">
        <v>177</v>
      </c>
      <c r="AI76" s="8" t="s">
        <v>254</v>
      </c>
    </row>
    <row r="77" spans="1:35" x14ac:dyDescent="0.45">
      <c r="A77" t="s">
        <v>73</v>
      </c>
      <c r="B77" t="s">
        <v>88</v>
      </c>
      <c r="C77" t="s">
        <v>86</v>
      </c>
      <c r="D77" s="7">
        <v>1</v>
      </c>
      <c r="E77" s="5">
        <v>6</v>
      </c>
      <c r="F77" s="5">
        <v>2016</v>
      </c>
      <c r="G77" s="5">
        <v>22</v>
      </c>
      <c r="H77" s="5">
        <v>5</v>
      </c>
      <c r="I77" s="5">
        <v>2016</v>
      </c>
      <c r="O77" t="str">
        <f t="shared" si="0"/>
        <v>'P1'</v>
      </c>
      <c r="P77" t="str">
        <f t="shared" si="1"/>
        <v>'Porto'</v>
      </c>
      <c r="Q77" s="3" t="str">
        <f t="shared" si="2"/>
        <v>'1-6-2016'</v>
      </c>
      <c r="R77" s="3" t="str">
        <f t="shared" si="3"/>
        <v>'22-5-2016'</v>
      </c>
      <c r="T77" t="str">
        <f t="shared" si="4"/>
        <v>'Nuno Espirito Santo'</v>
      </c>
      <c r="U77" t="str">
        <f t="shared" si="5"/>
        <v>['P1','Porto','1-6-2016','22-5-2016']</v>
      </c>
      <c r="AB77" t="s">
        <v>235</v>
      </c>
      <c r="AD77" t="s">
        <v>178</v>
      </c>
    </row>
    <row r="78" spans="1:35" x14ac:dyDescent="0.45">
      <c r="A78" t="s">
        <v>73</v>
      </c>
      <c r="B78" t="s">
        <v>13</v>
      </c>
      <c r="C78" t="s">
        <v>87</v>
      </c>
      <c r="D78" s="7">
        <v>31</v>
      </c>
      <c r="E78" s="5">
        <v>5</v>
      </c>
      <c r="F78" s="5">
        <v>2017</v>
      </c>
      <c r="G78" s="5">
        <v>30</v>
      </c>
      <c r="H78" s="5">
        <v>6</v>
      </c>
      <c r="I78" s="5">
        <v>2018</v>
      </c>
      <c r="O78" t="str">
        <f t="shared" si="0"/>
        <v>'E1'</v>
      </c>
      <c r="P78" t="str">
        <f t="shared" si="1"/>
        <v>'Wolves'</v>
      </c>
      <c r="Q78" s="3" t="str">
        <f t="shared" si="2"/>
        <v>'31-5-2017'</v>
      </c>
      <c r="R78" s="3" t="str">
        <f t="shared" si="3"/>
        <v>'30-6-2018'</v>
      </c>
      <c r="T78" t="str">
        <f t="shared" si="4"/>
        <v>'Nuno Espirito Santo'</v>
      </c>
      <c r="U78" t="str">
        <f t="shared" si="5"/>
        <v>['E1','Wolves','31-5-2017','30-6-2018']</v>
      </c>
      <c r="AB78" t="s">
        <v>235</v>
      </c>
      <c r="AD78" t="s">
        <v>179</v>
      </c>
    </row>
    <row r="79" spans="1:35" x14ac:dyDescent="0.45">
      <c r="A79" t="s">
        <v>73</v>
      </c>
      <c r="B79" t="s">
        <v>6</v>
      </c>
      <c r="C79" t="s">
        <v>87</v>
      </c>
      <c r="D79" s="7">
        <v>1</v>
      </c>
      <c r="E79" s="5">
        <v>7</v>
      </c>
      <c r="F79" s="5">
        <v>2018</v>
      </c>
      <c r="G79" s="5">
        <v>23</v>
      </c>
      <c r="H79" s="5">
        <v>5</v>
      </c>
      <c r="I79" s="5">
        <v>2021</v>
      </c>
      <c r="J79" t="s">
        <v>89</v>
      </c>
      <c r="O79" t="str">
        <f t="shared" si="0"/>
        <v>'E0'</v>
      </c>
      <c r="P79" t="str">
        <f t="shared" si="1"/>
        <v>'Wolves'</v>
      </c>
      <c r="Q79" s="3" t="str">
        <f t="shared" si="2"/>
        <v>'1-7-2018'</v>
      </c>
      <c r="R79" s="3" t="str">
        <f t="shared" si="3"/>
        <v>'23-5-2021'</v>
      </c>
      <c r="T79" t="str">
        <f t="shared" si="4"/>
        <v>'Nuno Espirito Santo'</v>
      </c>
      <c r="U79" t="str">
        <f t="shared" si="5"/>
        <v>['E0','Wolves','1-7-2018','23-5-2021']</v>
      </c>
      <c r="AB79" t="s">
        <v>235</v>
      </c>
      <c r="AD79" t="s">
        <v>180</v>
      </c>
    </row>
    <row r="80" spans="1:35" x14ac:dyDescent="0.45">
      <c r="A80" t="s">
        <v>69</v>
      </c>
      <c r="B80" t="s">
        <v>65</v>
      </c>
      <c r="C80" t="s">
        <v>90</v>
      </c>
      <c r="D80" s="7">
        <v>4</v>
      </c>
      <c r="E80" s="5">
        <v>1</v>
      </c>
      <c r="F80" s="5">
        <v>2011</v>
      </c>
      <c r="G80" s="5">
        <v>29</v>
      </c>
      <c r="H80" s="5">
        <v>11</v>
      </c>
      <c r="I80" s="5">
        <v>2015</v>
      </c>
      <c r="O80" t="str">
        <f t="shared" ref="O80:O122" si="6">_xlfn.CONCAT("'",B80,"'")</f>
        <v>'E2'</v>
      </c>
      <c r="P80" t="str">
        <f t="shared" ref="P80:P122" si="7">_xlfn.CONCAT("'",C80,"'")</f>
        <v>'Walsall'</v>
      </c>
      <c r="Q80" s="3" t="str">
        <f t="shared" ref="Q80:Q122" si="8">_xlfn.CONCAT("'",D80,"-",E80,"-",F80,"'")</f>
        <v>'4-1-2011'</v>
      </c>
      <c r="R80" s="3" t="str">
        <f t="shared" ref="R80:R122" si="9">_xlfn.CONCAT("'",G80,"-",H80,"-",I80,"'")</f>
        <v>'29-11-2015'</v>
      </c>
      <c r="T80" t="str">
        <f t="shared" ref="T80:T122" si="10">_xlfn.CONCAT("'",A80,"'")</f>
        <v>'Dean Smith'</v>
      </c>
      <c r="U80" t="str">
        <f t="shared" ref="U80:U122" si="11">_xlfn.CONCAT("[",O80,",",P80,",",Q80,",",R80,"]")</f>
        <v>['E2','Walsall','4-1-2011','29-11-2015']</v>
      </c>
      <c r="AB80" t="s">
        <v>236</v>
      </c>
      <c r="AD80" t="s">
        <v>181</v>
      </c>
      <c r="AI80" t="str">
        <f>_xlfn.CONCAT(AB80,",","[",AD80,",",AD81,",",AD82,",",AD83,"]")</f>
        <v>'Dean Smith',[['E2','Walsall','4-1-2011','29-11-2015'],['E1','Brentford','30-11-2015','30-6-2018'],['E1','Aston Villa','10-10-2018','30-6-2019'],['E0','Aston Villa','1-6-2020','30-6-2021']]</v>
      </c>
    </row>
    <row r="81" spans="1:35" x14ac:dyDescent="0.45">
      <c r="A81" t="s">
        <v>69</v>
      </c>
      <c r="B81" t="s">
        <v>13</v>
      </c>
      <c r="C81" t="s">
        <v>14</v>
      </c>
      <c r="D81" s="7">
        <v>30</v>
      </c>
      <c r="E81" s="5">
        <v>11</v>
      </c>
      <c r="F81" s="5">
        <v>2015</v>
      </c>
      <c r="G81" s="5">
        <v>30</v>
      </c>
      <c r="H81" s="5">
        <v>6</v>
      </c>
      <c r="I81" s="5">
        <v>2018</v>
      </c>
      <c r="O81" t="str">
        <f t="shared" si="6"/>
        <v>'E1'</v>
      </c>
      <c r="P81" t="str">
        <f t="shared" si="7"/>
        <v>'Brentford'</v>
      </c>
      <c r="Q81" s="3" t="str">
        <f t="shared" si="8"/>
        <v>'30-11-2015'</v>
      </c>
      <c r="R81" s="3" t="str">
        <f t="shared" si="9"/>
        <v>'30-6-2018'</v>
      </c>
      <c r="T81" t="str">
        <f t="shared" si="10"/>
        <v>'Dean Smith'</v>
      </c>
      <c r="U81" t="str">
        <f t="shared" si="11"/>
        <v>['E1','Brentford','30-11-2015','30-6-2018']</v>
      </c>
      <c r="AB81" t="s">
        <v>236</v>
      </c>
      <c r="AD81" t="s">
        <v>182</v>
      </c>
      <c r="AI81" s="8" t="s">
        <v>255</v>
      </c>
    </row>
    <row r="82" spans="1:35" x14ac:dyDescent="0.45">
      <c r="A82" t="s">
        <v>69</v>
      </c>
      <c r="B82" t="s">
        <v>13</v>
      </c>
      <c r="C82" t="s">
        <v>83</v>
      </c>
      <c r="D82" s="7">
        <v>10</v>
      </c>
      <c r="E82" s="5">
        <v>10</v>
      </c>
      <c r="F82" s="5">
        <v>2018</v>
      </c>
      <c r="G82" s="5">
        <v>30</v>
      </c>
      <c r="H82" s="5">
        <v>6</v>
      </c>
      <c r="I82" s="5">
        <v>2019</v>
      </c>
      <c r="O82" t="str">
        <f t="shared" si="6"/>
        <v>'E1'</v>
      </c>
      <c r="P82" t="str">
        <f t="shared" si="7"/>
        <v>'Aston Villa'</v>
      </c>
      <c r="Q82" s="3" t="str">
        <f t="shared" si="8"/>
        <v>'10-10-2018'</v>
      </c>
      <c r="R82" s="3" t="str">
        <f t="shared" si="9"/>
        <v>'30-6-2019'</v>
      </c>
      <c r="T82" t="str">
        <f t="shared" si="10"/>
        <v>'Dean Smith'</v>
      </c>
      <c r="U82" t="str">
        <f t="shared" si="11"/>
        <v>['E1','Aston Villa','10-10-2018','30-6-2019']</v>
      </c>
      <c r="AB82" t="s">
        <v>236</v>
      </c>
      <c r="AD82" t="s">
        <v>183</v>
      </c>
    </row>
    <row r="83" spans="1:35" x14ac:dyDescent="0.45">
      <c r="A83" t="s">
        <v>69</v>
      </c>
      <c r="B83" t="s">
        <v>6</v>
      </c>
      <c r="C83" t="s">
        <v>83</v>
      </c>
      <c r="D83" s="7">
        <v>1</v>
      </c>
      <c r="E83" s="5">
        <v>6</v>
      </c>
      <c r="F83" s="5">
        <v>2020</v>
      </c>
      <c r="G83" s="5">
        <v>30</v>
      </c>
      <c r="H83" s="5">
        <v>6</v>
      </c>
      <c r="I83" s="5">
        <v>2021</v>
      </c>
      <c r="J83" t="s">
        <v>89</v>
      </c>
      <c r="O83" t="str">
        <f t="shared" si="6"/>
        <v>'E0'</v>
      </c>
      <c r="P83" t="str">
        <f t="shared" si="7"/>
        <v>'Aston Villa'</v>
      </c>
      <c r="Q83" s="3" t="str">
        <f t="shared" si="8"/>
        <v>'1-6-2020'</v>
      </c>
      <c r="R83" s="3" t="str">
        <f t="shared" si="9"/>
        <v>'30-6-2021'</v>
      </c>
      <c r="T83" t="str">
        <f t="shared" si="10"/>
        <v>'Dean Smith'</v>
      </c>
      <c r="U83" t="str">
        <f t="shared" si="11"/>
        <v>['E0','Aston Villa','1-6-2020','30-6-2021']</v>
      </c>
      <c r="AB83" t="s">
        <v>236</v>
      </c>
      <c r="AD83" t="s">
        <v>184</v>
      </c>
    </row>
    <row r="84" spans="1:35" x14ac:dyDescent="0.45">
      <c r="A84" t="s">
        <v>70</v>
      </c>
      <c r="B84" t="s">
        <v>13</v>
      </c>
      <c r="C84" t="s">
        <v>91</v>
      </c>
      <c r="D84" s="7">
        <v>25</v>
      </c>
      <c r="E84" s="5">
        <v>5</v>
      </c>
      <c r="F84" s="5">
        <v>2017</v>
      </c>
      <c r="G84" s="5">
        <v>30</v>
      </c>
      <c r="H84" s="5">
        <v>6</v>
      </c>
      <c r="I84" s="5">
        <v>2019</v>
      </c>
      <c r="O84" t="str">
        <f t="shared" si="6"/>
        <v>'E1'</v>
      </c>
      <c r="P84" t="str">
        <f t="shared" si="7"/>
        <v>'Norwich'</v>
      </c>
      <c r="Q84" s="3" t="str">
        <f t="shared" si="8"/>
        <v>'25-5-2017'</v>
      </c>
      <c r="R84" s="3" t="str">
        <f t="shared" si="9"/>
        <v>'30-6-2019'</v>
      </c>
      <c r="T84" t="str">
        <f t="shared" si="10"/>
        <v>'Daniel Farke'</v>
      </c>
      <c r="U84" t="str">
        <f t="shared" si="11"/>
        <v>['E1','Norwich','25-5-2017','30-6-2019']</v>
      </c>
      <c r="AB84" t="s">
        <v>237</v>
      </c>
      <c r="AD84" t="s">
        <v>185</v>
      </c>
      <c r="AI84" t="str">
        <f>_xlfn.CONCAT(AB84,",","[",AD84,",",AD85,"]")</f>
        <v>'Daniel Farke',[['E1','Norwich','25-5-2017','30-6-2019'],['E0','Norwich','1-6-2019','30-6-2021']]</v>
      </c>
    </row>
    <row r="85" spans="1:35" x14ac:dyDescent="0.45">
      <c r="A85" t="s">
        <v>70</v>
      </c>
      <c r="B85" t="s">
        <v>6</v>
      </c>
      <c r="C85" t="s">
        <v>91</v>
      </c>
      <c r="D85" s="7">
        <v>1</v>
      </c>
      <c r="E85" s="5">
        <v>6</v>
      </c>
      <c r="F85" s="5">
        <v>2019</v>
      </c>
      <c r="G85" s="5">
        <v>30</v>
      </c>
      <c r="H85" s="5">
        <v>6</v>
      </c>
      <c r="I85" s="5">
        <v>2021</v>
      </c>
      <c r="J85" t="s">
        <v>89</v>
      </c>
      <c r="O85" t="str">
        <f t="shared" si="6"/>
        <v>'E0'</v>
      </c>
      <c r="P85" t="str">
        <f t="shared" si="7"/>
        <v>'Norwich'</v>
      </c>
      <c r="Q85" s="3" t="str">
        <f t="shared" si="8"/>
        <v>'1-6-2019'</v>
      </c>
      <c r="R85" s="3" t="str">
        <f t="shared" si="9"/>
        <v>'30-6-2021'</v>
      </c>
      <c r="T85" t="str">
        <f t="shared" si="10"/>
        <v>'Daniel Farke'</v>
      </c>
      <c r="U85" t="str">
        <f t="shared" si="11"/>
        <v>['E0','Norwich','1-6-2019','30-6-2021']</v>
      </c>
      <c r="AB85" t="s">
        <v>237</v>
      </c>
      <c r="AD85" t="s">
        <v>186</v>
      </c>
      <c r="AI85" s="8" t="s">
        <v>256</v>
      </c>
    </row>
    <row r="86" spans="1:35" x14ac:dyDescent="0.45">
      <c r="A86" t="s">
        <v>71</v>
      </c>
      <c r="B86" t="s">
        <v>21</v>
      </c>
      <c r="C86" t="s">
        <v>92</v>
      </c>
      <c r="D86" s="7">
        <v>1</v>
      </c>
      <c r="E86" s="5">
        <v>6</v>
      </c>
      <c r="F86" s="5">
        <v>2012</v>
      </c>
      <c r="G86" s="5">
        <v>30</v>
      </c>
      <c r="H86" s="5">
        <v>6</v>
      </c>
      <c r="I86" s="5">
        <v>2013</v>
      </c>
      <c r="O86" t="str">
        <f t="shared" si="6"/>
        <v>'D2'</v>
      </c>
      <c r="P86" t="str">
        <f t="shared" si="7"/>
        <v>'Aalen'</v>
      </c>
      <c r="Q86" s="3" t="str">
        <f t="shared" si="8"/>
        <v>'1-6-2012'</v>
      </c>
      <c r="R86" s="3" t="str">
        <f t="shared" si="9"/>
        <v>'30-6-2013'</v>
      </c>
      <c r="T86" t="str">
        <f t="shared" si="10"/>
        <v>'Ralph Hasenhuttl'</v>
      </c>
      <c r="U86" t="str">
        <f t="shared" si="11"/>
        <v>['D2','Aalen','1-6-2012','30-6-2013']</v>
      </c>
      <c r="AB86" t="s">
        <v>238</v>
      </c>
      <c r="AD86" t="s">
        <v>187</v>
      </c>
      <c r="AI86" t="str">
        <f>_xlfn.CONCAT(AB86,",","[",AD86,",",AD87,",",AD88,",",AD89,",",AD90,"]")</f>
        <v>'Ralph Hasenhuttl',[['D2','Aalen','1-6-2012','30-6-2013'],['D2','Ingolstadt','15-10-2013','30-6-2014'],['D1','Ingolstadt','1-6-2015','14-5-2016'],['D1','RB Leipzig','15-5-2016','15-5-2018'],['E0','Southampton','5-12-2018','30-6-2021']]</v>
      </c>
    </row>
    <row r="87" spans="1:35" x14ac:dyDescent="0.45">
      <c r="A87" t="s">
        <v>71</v>
      </c>
      <c r="B87" t="s">
        <v>21</v>
      </c>
      <c r="C87" t="s">
        <v>93</v>
      </c>
      <c r="D87" s="7">
        <v>15</v>
      </c>
      <c r="E87" s="5">
        <v>10</v>
      </c>
      <c r="F87" s="5">
        <v>2013</v>
      </c>
      <c r="G87" s="5">
        <v>30</v>
      </c>
      <c r="H87" s="5">
        <v>6</v>
      </c>
      <c r="I87" s="5">
        <v>2014</v>
      </c>
      <c r="O87" t="str">
        <f t="shared" si="6"/>
        <v>'D2'</v>
      </c>
      <c r="P87" t="str">
        <f t="shared" si="7"/>
        <v>'Ingolstadt'</v>
      </c>
      <c r="Q87" s="3" t="str">
        <f t="shared" si="8"/>
        <v>'15-10-2013'</v>
      </c>
      <c r="R87" s="3" t="str">
        <f t="shared" si="9"/>
        <v>'30-6-2014'</v>
      </c>
      <c r="T87" t="str">
        <f t="shared" si="10"/>
        <v>'Ralph Hasenhuttl'</v>
      </c>
      <c r="U87" t="str">
        <f t="shared" si="11"/>
        <v>['D2','Ingolstadt','15-10-2013','30-6-2014']</v>
      </c>
      <c r="AB87" t="s">
        <v>238</v>
      </c>
      <c r="AD87" t="s">
        <v>188</v>
      </c>
      <c r="AI87" s="8" t="s">
        <v>257</v>
      </c>
    </row>
    <row r="88" spans="1:35" x14ac:dyDescent="0.45">
      <c r="A88" t="s">
        <v>71</v>
      </c>
      <c r="B88" t="s">
        <v>22</v>
      </c>
      <c r="C88" t="s">
        <v>93</v>
      </c>
      <c r="D88" s="7">
        <v>1</v>
      </c>
      <c r="E88" s="5">
        <v>6</v>
      </c>
      <c r="F88" s="5">
        <v>2015</v>
      </c>
      <c r="G88" s="5">
        <v>14</v>
      </c>
      <c r="H88" s="5">
        <v>5</v>
      </c>
      <c r="I88" s="5">
        <v>2016</v>
      </c>
      <c r="O88" t="str">
        <f t="shared" si="6"/>
        <v>'D1'</v>
      </c>
      <c r="P88" t="str">
        <f t="shared" si="7"/>
        <v>'Ingolstadt'</v>
      </c>
      <c r="Q88" s="3" t="str">
        <f t="shared" si="8"/>
        <v>'1-6-2015'</v>
      </c>
      <c r="R88" s="3" t="str">
        <f t="shared" si="9"/>
        <v>'14-5-2016'</v>
      </c>
      <c r="T88" t="str">
        <f t="shared" si="10"/>
        <v>'Ralph Hasenhuttl'</v>
      </c>
      <c r="U88" t="str">
        <f t="shared" si="11"/>
        <v>['D1','Ingolstadt','1-6-2015','14-5-2016']</v>
      </c>
      <c r="AB88" t="s">
        <v>238</v>
      </c>
      <c r="AD88" t="s">
        <v>189</v>
      </c>
    </row>
    <row r="89" spans="1:35" x14ac:dyDescent="0.45">
      <c r="A89" t="s">
        <v>71</v>
      </c>
      <c r="B89" t="s">
        <v>22</v>
      </c>
      <c r="C89" t="s">
        <v>60</v>
      </c>
      <c r="D89" s="7">
        <v>15</v>
      </c>
      <c r="E89" s="5">
        <v>5</v>
      </c>
      <c r="F89" s="5">
        <v>2016</v>
      </c>
      <c r="G89" s="5">
        <v>15</v>
      </c>
      <c r="H89" s="5">
        <v>5</v>
      </c>
      <c r="I89" s="5">
        <v>2018</v>
      </c>
      <c r="O89" t="str">
        <f t="shared" si="6"/>
        <v>'D1'</v>
      </c>
      <c r="P89" t="str">
        <f t="shared" si="7"/>
        <v>'RB Leipzig'</v>
      </c>
      <c r="Q89" s="3" t="str">
        <f t="shared" si="8"/>
        <v>'15-5-2016'</v>
      </c>
      <c r="R89" s="3" t="str">
        <f t="shared" si="9"/>
        <v>'15-5-2018'</v>
      </c>
      <c r="T89" t="str">
        <f t="shared" si="10"/>
        <v>'Ralph Hasenhuttl'</v>
      </c>
      <c r="U89" t="str">
        <f t="shared" si="11"/>
        <v>['D1','RB Leipzig','15-5-2016','15-5-2018']</v>
      </c>
      <c r="AB89" t="s">
        <v>238</v>
      </c>
      <c r="AD89" t="s">
        <v>190</v>
      </c>
    </row>
    <row r="90" spans="1:35" x14ac:dyDescent="0.45">
      <c r="A90" t="s">
        <v>71</v>
      </c>
      <c r="B90" t="s">
        <v>6</v>
      </c>
      <c r="C90" t="s">
        <v>94</v>
      </c>
      <c r="D90" s="7">
        <v>5</v>
      </c>
      <c r="E90" s="5">
        <v>12</v>
      </c>
      <c r="F90" s="5">
        <v>2018</v>
      </c>
      <c r="G90" s="5">
        <v>30</v>
      </c>
      <c r="H90" s="5">
        <v>6</v>
      </c>
      <c r="I90" s="5">
        <v>2021</v>
      </c>
      <c r="J90" t="s">
        <v>89</v>
      </c>
      <c r="O90" t="str">
        <f t="shared" si="6"/>
        <v>'E0'</v>
      </c>
      <c r="P90" t="str">
        <f t="shared" si="7"/>
        <v>'Southampton'</v>
      </c>
      <c r="Q90" s="3" t="str">
        <f t="shared" si="8"/>
        <v>'5-12-2018'</v>
      </c>
      <c r="R90" s="3" t="str">
        <f t="shared" si="9"/>
        <v>'30-6-2021'</v>
      </c>
      <c r="T90" t="str">
        <f t="shared" si="10"/>
        <v>'Ralph Hasenhuttl'</v>
      </c>
      <c r="U90" t="str">
        <f t="shared" si="11"/>
        <v>['E0','Southampton','5-12-2018','30-6-2021']</v>
      </c>
      <c r="AB90" t="s">
        <v>238</v>
      </c>
      <c r="AD90" t="s">
        <v>191</v>
      </c>
    </row>
    <row r="91" spans="1:35" x14ac:dyDescent="0.45">
      <c r="A91" t="s">
        <v>72</v>
      </c>
      <c r="B91" t="s">
        <v>95</v>
      </c>
      <c r="C91" t="s">
        <v>96</v>
      </c>
      <c r="D91" s="7">
        <v>15</v>
      </c>
      <c r="E91" s="5">
        <v>7</v>
      </c>
      <c r="F91" s="5">
        <v>2006</v>
      </c>
      <c r="G91" s="5">
        <v>31</v>
      </c>
      <c r="H91" s="5">
        <v>10</v>
      </c>
      <c r="I91" s="5">
        <v>2006</v>
      </c>
      <c r="O91" t="str">
        <f t="shared" si="6"/>
        <v>'I2'</v>
      </c>
      <c r="P91" t="str">
        <f t="shared" si="7"/>
        <v>'Arezzo'</v>
      </c>
      <c r="Q91" s="3" t="str">
        <f t="shared" si="8"/>
        <v>'15-7-2006'</v>
      </c>
      <c r="R91" s="3" t="str">
        <f t="shared" si="9"/>
        <v>'31-10-2006'</v>
      </c>
      <c r="T91" t="str">
        <f t="shared" si="10"/>
        <v>'Antonio Conte'</v>
      </c>
      <c r="U91" t="str">
        <f t="shared" si="11"/>
        <v>['I2','Arezzo','15-7-2006','31-10-2006']</v>
      </c>
      <c r="AB91" t="s">
        <v>239</v>
      </c>
      <c r="AD91" t="s">
        <v>192</v>
      </c>
      <c r="AI91" t="str">
        <f>_xlfn.CONCAT(AB91,",","[",AD91,",",AD92,",",AD93,",",AD94,",",AD95,",",AD96,",",AD97,",",AD98,"]")</f>
        <v>'Antonio Conte',[['I2','Arezzo','15-7-2006','31-10-2006'],['I2','Arezzo','13-3-2007','30-6-2007'],['I2','Bari','27-12-2007','30-6-2009'],['I1','Atalanta','21-9-2009','6-1-2010'],['I2','Siena','9-5-2010','30-6-2011'],['I1','Juventus','22-5-2011','15-7-2014'],['E0','Chelsea','4-4-2016','13-7-2018'],['I1','Inter','31-5-2019','26-5-2021']]</v>
      </c>
    </row>
    <row r="92" spans="1:35" x14ac:dyDescent="0.45">
      <c r="A92" t="s">
        <v>72</v>
      </c>
      <c r="B92" t="s">
        <v>95</v>
      </c>
      <c r="C92" t="s">
        <v>96</v>
      </c>
      <c r="D92" s="7">
        <v>13</v>
      </c>
      <c r="E92" s="5">
        <v>3</v>
      </c>
      <c r="F92" s="5">
        <v>2007</v>
      </c>
      <c r="G92" s="5">
        <v>30</v>
      </c>
      <c r="H92" s="5">
        <v>6</v>
      </c>
      <c r="I92" s="5">
        <v>2007</v>
      </c>
      <c r="O92" t="str">
        <f t="shared" si="6"/>
        <v>'I2'</v>
      </c>
      <c r="P92" t="str">
        <f t="shared" si="7"/>
        <v>'Arezzo'</v>
      </c>
      <c r="Q92" s="3" t="str">
        <f t="shared" si="8"/>
        <v>'13-3-2007'</v>
      </c>
      <c r="R92" s="3" t="str">
        <f t="shared" si="9"/>
        <v>'30-6-2007'</v>
      </c>
      <c r="T92" t="str">
        <f t="shared" si="10"/>
        <v>'Antonio Conte'</v>
      </c>
      <c r="U92" t="str">
        <f t="shared" si="11"/>
        <v>['I2','Arezzo','13-3-2007','30-6-2007']</v>
      </c>
      <c r="AB92" t="s">
        <v>239</v>
      </c>
      <c r="AD92" t="s">
        <v>193</v>
      </c>
      <c r="AI92" s="8" t="s">
        <v>258</v>
      </c>
    </row>
    <row r="93" spans="1:35" x14ac:dyDescent="0.45">
      <c r="A93" t="s">
        <v>72</v>
      </c>
      <c r="B93" t="s">
        <v>95</v>
      </c>
      <c r="C93" t="s">
        <v>97</v>
      </c>
      <c r="D93" s="7">
        <v>27</v>
      </c>
      <c r="E93" s="5">
        <v>12</v>
      </c>
      <c r="F93" s="5">
        <v>2007</v>
      </c>
      <c r="G93" s="5">
        <v>30</v>
      </c>
      <c r="H93" s="5">
        <v>6</v>
      </c>
      <c r="I93" s="5">
        <v>2009</v>
      </c>
      <c r="O93" t="str">
        <f t="shared" si="6"/>
        <v>'I2'</v>
      </c>
      <c r="P93" t="str">
        <f t="shared" si="7"/>
        <v>'Bari'</v>
      </c>
      <c r="Q93" s="3" t="str">
        <f t="shared" si="8"/>
        <v>'27-12-2007'</v>
      </c>
      <c r="R93" s="3" t="str">
        <f t="shared" si="9"/>
        <v>'30-6-2009'</v>
      </c>
      <c r="T93" t="str">
        <f t="shared" si="10"/>
        <v>'Antonio Conte'</v>
      </c>
      <c r="U93" t="str">
        <f t="shared" si="11"/>
        <v>['I2','Bari','27-12-2007','30-6-2009']</v>
      </c>
      <c r="AB93" t="s">
        <v>239</v>
      </c>
      <c r="AD93" t="s">
        <v>194</v>
      </c>
    </row>
    <row r="94" spans="1:35" x14ac:dyDescent="0.45">
      <c r="A94" t="s">
        <v>72</v>
      </c>
      <c r="B94" t="s">
        <v>38</v>
      </c>
      <c r="C94" t="s">
        <v>98</v>
      </c>
      <c r="D94" s="7">
        <v>21</v>
      </c>
      <c r="E94" s="5">
        <v>9</v>
      </c>
      <c r="F94" s="5">
        <v>2009</v>
      </c>
      <c r="G94" s="5">
        <v>6</v>
      </c>
      <c r="H94" s="5">
        <v>1</v>
      </c>
      <c r="I94" s="5">
        <v>2010</v>
      </c>
      <c r="O94" t="str">
        <f t="shared" si="6"/>
        <v>'I1'</v>
      </c>
      <c r="P94" t="str">
        <f t="shared" si="7"/>
        <v>'Atalanta'</v>
      </c>
      <c r="Q94" s="3" t="str">
        <f t="shared" si="8"/>
        <v>'21-9-2009'</v>
      </c>
      <c r="R94" s="3" t="str">
        <f t="shared" si="9"/>
        <v>'6-1-2010'</v>
      </c>
      <c r="T94" t="str">
        <f t="shared" si="10"/>
        <v>'Antonio Conte'</v>
      </c>
      <c r="U94" t="str">
        <f t="shared" si="11"/>
        <v>['I1','Atalanta','21-9-2009','6-1-2010']</v>
      </c>
      <c r="AB94" t="s">
        <v>239</v>
      </c>
      <c r="AD94" t="s">
        <v>195</v>
      </c>
    </row>
    <row r="95" spans="1:35" x14ac:dyDescent="0.45">
      <c r="A95" t="s">
        <v>72</v>
      </c>
      <c r="B95" t="s">
        <v>95</v>
      </c>
      <c r="C95" t="s">
        <v>99</v>
      </c>
      <c r="D95" s="7">
        <v>9</v>
      </c>
      <c r="E95" s="5">
        <v>5</v>
      </c>
      <c r="F95" s="5">
        <v>2010</v>
      </c>
      <c r="G95" s="5">
        <v>30</v>
      </c>
      <c r="H95" s="5">
        <v>6</v>
      </c>
      <c r="I95" s="5">
        <v>2011</v>
      </c>
      <c r="O95" t="str">
        <f t="shared" si="6"/>
        <v>'I2'</v>
      </c>
      <c r="P95" t="str">
        <f t="shared" si="7"/>
        <v>'Siena'</v>
      </c>
      <c r="Q95" s="3" t="str">
        <f t="shared" si="8"/>
        <v>'9-5-2010'</v>
      </c>
      <c r="R95" s="3" t="str">
        <f t="shared" si="9"/>
        <v>'30-6-2011'</v>
      </c>
      <c r="T95" t="str">
        <f t="shared" si="10"/>
        <v>'Antonio Conte'</v>
      </c>
      <c r="U95" t="str">
        <f t="shared" si="11"/>
        <v>['I2','Siena','9-5-2010','30-6-2011']</v>
      </c>
      <c r="AB95" t="s">
        <v>239</v>
      </c>
      <c r="AD95" t="s">
        <v>196</v>
      </c>
    </row>
    <row r="96" spans="1:35" x14ac:dyDescent="0.45">
      <c r="A96" t="s">
        <v>72</v>
      </c>
      <c r="B96" t="s">
        <v>38</v>
      </c>
      <c r="C96" t="s">
        <v>100</v>
      </c>
      <c r="D96" s="7">
        <v>22</v>
      </c>
      <c r="E96" s="5">
        <v>5</v>
      </c>
      <c r="F96" s="5">
        <v>2011</v>
      </c>
      <c r="G96" s="5">
        <v>15</v>
      </c>
      <c r="H96" s="5">
        <v>7</v>
      </c>
      <c r="I96" s="5">
        <v>2014</v>
      </c>
      <c r="O96" t="str">
        <f t="shared" si="6"/>
        <v>'I1'</v>
      </c>
      <c r="P96" t="str">
        <f t="shared" si="7"/>
        <v>'Juventus'</v>
      </c>
      <c r="Q96" s="3" t="str">
        <f t="shared" si="8"/>
        <v>'22-5-2011'</v>
      </c>
      <c r="R96" s="3" t="str">
        <f t="shared" si="9"/>
        <v>'15-7-2014'</v>
      </c>
      <c r="T96" t="str">
        <f t="shared" si="10"/>
        <v>'Antonio Conte'</v>
      </c>
      <c r="U96" t="str">
        <f t="shared" si="11"/>
        <v>['I1','Juventus','22-5-2011','15-7-2014']</v>
      </c>
      <c r="AB96" t="s">
        <v>239</v>
      </c>
      <c r="AD96" t="s">
        <v>197</v>
      </c>
    </row>
    <row r="97" spans="1:35" x14ac:dyDescent="0.45">
      <c r="A97" t="s">
        <v>72</v>
      </c>
      <c r="B97" t="s">
        <v>6</v>
      </c>
      <c r="C97" t="s">
        <v>24</v>
      </c>
      <c r="D97" s="7">
        <v>4</v>
      </c>
      <c r="E97" s="5">
        <v>4</v>
      </c>
      <c r="F97" s="5">
        <v>2016</v>
      </c>
      <c r="G97" s="5">
        <v>13</v>
      </c>
      <c r="H97" s="5">
        <v>7</v>
      </c>
      <c r="I97" s="5">
        <v>2018</v>
      </c>
      <c r="O97" t="str">
        <f t="shared" si="6"/>
        <v>'E0'</v>
      </c>
      <c r="P97" t="str">
        <f t="shared" si="7"/>
        <v>'Chelsea'</v>
      </c>
      <c r="Q97" s="3" t="str">
        <f t="shared" si="8"/>
        <v>'4-4-2016'</v>
      </c>
      <c r="R97" s="3" t="str">
        <f t="shared" si="9"/>
        <v>'13-7-2018'</v>
      </c>
      <c r="T97" t="str">
        <f t="shared" si="10"/>
        <v>'Antonio Conte'</v>
      </c>
      <c r="U97" t="str">
        <f t="shared" si="11"/>
        <v>['E0','Chelsea','4-4-2016','13-7-2018']</v>
      </c>
      <c r="AB97" t="s">
        <v>239</v>
      </c>
      <c r="AD97" t="s">
        <v>198</v>
      </c>
    </row>
    <row r="98" spans="1:35" x14ac:dyDescent="0.45">
      <c r="A98" t="s">
        <v>72</v>
      </c>
      <c r="B98" t="s">
        <v>38</v>
      </c>
      <c r="C98" t="s">
        <v>101</v>
      </c>
      <c r="D98" s="7">
        <v>31</v>
      </c>
      <c r="E98" s="5">
        <v>5</v>
      </c>
      <c r="F98" s="5">
        <v>2019</v>
      </c>
      <c r="G98" s="5">
        <v>26</v>
      </c>
      <c r="H98" s="5">
        <v>5</v>
      </c>
      <c r="I98" s="5">
        <v>2021</v>
      </c>
      <c r="J98" t="s">
        <v>89</v>
      </c>
      <c r="O98" t="str">
        <f t="shared" si="6"/>
        <v>'I1'</v>
      </c>
      <c r="P98" t="str">
        <f t="shared" si="7"/>
        <v>'Inter'</v>
      </c>
      <c r="Q98" s="3" t="str">
        <f t="shared" si="8"/>
        <v>'31-5-2019'</v>
      </c>
      <c r="R98" s="3" t="str">
        <f t="shared" si="9"/>
        <v>'26-5-2021'</v>
      </c>
      <c r="T98" t="str">
        <f t="shared" si="10"/>
        <v>'Antonio Conte'</v>
      </c>
      <c r="U98" t="str">
        <f t="shared" si="11"/>
        <v>['I1','Inter','31-5-2019','26-5-2021']</v>
      </c>
      <c r="AB98" t="s">
        <v>239</v>
      </c>
      <c r="AD98" t="s">
        <v>199</v>
      </c>
    </row>
    <row r="99" spans="1:35" x14ac:dyDescent="0.45">
      <c r="A99" t="s">
        <v>74</v>
      </c>
      <c r="B99" t="s">
        <v>6</v>
      </c>
      <c r="C99" t="s">
        <v>103</v>
      </c>
      <c r="D99" s="7">
        <v>28</v>
      </c>
      <c r="E99" s="5">
        <v>12</v>
      </c>
      <c r="F99" s="5">
        <v>2007</v>
      </c>
      <c r="G99" s="5">
        <v>30</v>
      </c>
      <c r="H99" s="5">
        <v>6</v>
      </c>
      <c r="I99" s="5">
        <v>2010</v>
      </c>
      <c r="J99" t="s">
        <v>105</v>
      </c>
      <c r="O99" t="str">
        <f t="shared" si="6"/>
        <v>'E0'</v>
      </c>
      <c r="P99" t="str">
        <f t="shared" si="7"/>
        <v>'Fulham'</v>
      </c>
      <c r="Q99" s="3" t="str">
        <f t="shared" si="8"/>
        <v>'28-12-2007'</v>
      </c>
      <c r="R99" s="3" t="str">
        <f t="shared" si="9"/>
        <v>'30-6-2010'</v>
      </c>
      <c r="T99" t="str">
        <f t="shared" si="10"/>
        <v>'Roy Hodson'</v>
      </c>
      <c r="U99" t="str">
        <f t="shared" si="11"/>
        <v>['E0','Fulham','28-12-2007','30-6-2010']</v>
      </c>
      <c r="AB99" t="s">
        <v>240</v>
      </c>
      <c r="AD99" t="s">
        <v>200</v>
      </c>
      <c r="AI99" t="str">
        <f>_xlfn.CONCAT(AB99,",","[",AD99,",",AD100,",",AD101,",",AD102,"]")</f>
        <v>'Roy Hodson',[['E0','Fulham','28-12-2007','30-6-2010'],['E0','Liverpool','1-7-2010','8-1-2011'],['E0','West Brom','11-2-2011','29-4-2012'],['E0','Crystal Palace','12-9-2017','30-6-2021']]</v>
      </c>
    </row>
    <row r="100" spans="1:35" x14ac:dyDescent="0.45">
      <c r="A100" t="s">
        <v>74</v>
      </c>
      <c r="B100" t="s">
        <v>6</v>
      </c>
      <c r="C100" t="s">
        <v>37</v>
      </c>
      <c r="D100" s="7">
        <v>1</v>
      </c>
      <c r="E100" s="5">
        <v>7</v>
      </c>
      <c r="F100" s="5">
        <v>2010</v>
      </c>
      <c r="G100" s="5">
        <v>8</v>
      </c>
      <c r="H100" s="5">
        <v>1</v>
      </c>
      <c r="I100" s="5">
        <v>2011</v>
      </c>
      <c r="O100" t="str">
        <f t="shared" si="6"/>
        <v>'E0'</v>
      </c>
      <c r="P100" t="str">
        <f t="shared" si="7"/>
        <v>'Liverpool'</v>
      </c>
      <c r="Q100" s="3" t="str">
        <f t="shared" si="8"/>
        <v>'1-7-2010'</v>
      </c>
      <c r="R100" s="3" t="str">
        <f t="shared" si="9"/>
        <v>'8-1-2011'</v>
      </c>
      <c r="T100" t="str">
        <f t="shared" si="10"/>
        <v>'Roy Hodson'</v>
      </c>
      <c r="U100" t="str">
        <f t="shared" si="11"/>
        <v>['E0','Liverpool','1-7-2010','8-1-2011']</v>
      </c>
      <c r="AB100" t="s">
        <v>240</v>
      </c>
      <c r="AD100" t="s">
        <v>201</v>
      </c>
      <c r="AI100" s="8" t="s">
        <v>259</v>
      </c>
    </row>
    <row r="101" spans="1:35" x14ac:dyDescent="0.45">
      <c r="A101" t="s">
        <v>74</v>
      </c>
      <c r="B101" t="s">
        <v>6</v>
      </c>
      <c r="C101" t="s">
        <v>104</v>
      </c>
      <c r="D101" s="7">
        <v>11</v>
      </c>
      <c r="E101" s="5">
        <v>2</v>
      </c>
      <c r="F101" s="5">
        <v>2011</v>
      </c>
      <c r="G101" s="5">
        <v>29</v>
      </c>
      <c r="H101" s="5">
        <v>4</v>
      </c>
      <c r="I101" s="5">
        <v>2012</v>
      </c>
      <c r="O101" t="str">
        <f t="shared" si="6"/>
        <v>'E0'</v>
      </c>
      <c r="P101" t="str">
        <f t="shared" si="7"/>
        <v>'West Brom'</v>
      </c>
      <c r="Q101" s="3" t="str">
        <f t="shared" si="8"/>
        <v>'11-2-2011'</v>
      </c>
      <c r="R101" s="3" t="str">
        <f t="shared" si="9"/>
        <v>'29-4-2012'</v>
      </c>
      <c r="T101" t="str">
        <f t="shared" si="10"/>
        <v>'Roy Hodson'</v>
      </c>
      <c r="U101" t="str">
        <f t="shared" si="11"/>
        <v>['E0','West Brom','11-2-2011','29-4-2012']</v>
      </c>
      <c r="AB101" t="s">
        <v>240</v>
      </c>
      <c r="AD101" t="s">
        <v>202</v>
      </c>
    </row>
    <row r="102" spans="1:35" x14ac:dyDescent="0.45">
      <c r="A102" t="s">
        <v>74</v>
      </c>
      <c r="B102" t="s">
        <v>6</v>
      </c>
      <c r="C102" t="s">
        <v>30</v>
      </c>
      <c r="D102" s="7">
        <v>12</v>
      </c>
      <c r="E102" s="5">
        <v>9</v>
      </c>
      <c r="F102" s="5">
        <v>2017</v>
      </c>
      <c r="G102" s="5">
        <v>30</v>
      </c>
      <c r="H102" s="5">
        <v>6</v>
      </c>
      <c r="I102" s="5">
        <v>2021</v>
      </c>
      <c r="O102" t="str">
        <f t="shared" si="6"/>
        <v>'E0'</v>
      </c>
      <c r="P102" t="str">
        <f t="shared" si="7"/>
        <v>'Crystal Palace'</v>
      </c>
      <c r="Q102" s="3" t="str">
        <f t="shared" si="8"/>
        <v>'12-9-2017'</v>
      </c>
      <c r="R102" s="3" t="str">
        <f t="shared" si="9"/>
        <v>'30-6-2021'</v>
      </c>
      <c r="T102" t="str">
        <f t="shared" si="10"/>
        <v>'Roy Hodson'</v>
      </c>
      <c r="U102" t="str">
        <f t="shared" si="11"/>
        <v>['E0','Crystal Palace','12-9-2017','30-6-2021']</v>
      </c>
      <c r="AB102" t="s">
        <v>240</v>
      </c>
      <c r="AD102" t="s">
        <v>203</v>
      </c>
    </row>
    <row r="103" spans="1:35" x14ac:dyDescent="0.45">
      <c r="A103" t="s">
        <v>75</v>
      </c>
      <c r="B103" t="s">
        <v>6</v>
      </c>
      <c r="C103" t="s">
        <v>24</v>
      </c>
      <c r="D103" s="7">
        <v>18</v>
      </c>
      <c r="E103" s="5">
        <v>9</v>
      </c>
      <c r="F103" s="5">
        <v>2000</v>
      </c>
      <c r="G103" s="5">
        <v>30</v>
      </c>
      <c r="H103" s="5">
        <v>5</v>
      </c>
      <c r="I103" s="5">
        <v>2004</v>
      </c>
      <c r="O103" t="str">
        <f t="shared" si="6"/>
        <v>'E0'</v>
      </c>
      <c r="P103" t="str">
        <f t="shared" si="7"/>
        <v>'Chelsea'</v>
      </c>
      <c r="Q103" s="3" t="str">
        <f t="shared" si="8"/>
        <v>'18-9-2000'</v>
      </c>
      <c r="R103" s="3" t="str">
        <f t="shared" si="9"/>
        <v>'30-5-2004'</v>
      </c>
      <c r="T103" t="str">
        <f t="shared" si="10"/>
        <v>'Claudio Ranieri'</v>
      </c>
      <c r="U103" t="str">
        <f t="shared" si="11"/>
        <v>['E0','Chelsea','18-9-2000','30-5-2004']</v>
      </c>
      <c r="AB103" t="s">
        <v>241</v>
      </c>
      <c r="AD103" t="s">
        <v>204</v>
      </c>
      <c r="AI103" t="str">
        <f>_xlfn.CONCAT(AB103,",","[",AD103,",",AD104,",",AD105,",",AD106,",",AD107,",",AD108,",",AD109,",",AD110,",",AD111,",",AD112,",",AD113,",",AD114,"]")</f>
        <v>'Claudio Ranieri',[['E0','Chelsea','18-9-2000','30-5-2004'],['SP1','Valencia','8-6-2004','25-2-2005'],['I1','Parma','12-2-2007','31-5-2007'],['I1','Juventus','4-7-2007','18-5-2009'],['I1','Roma','1-9-2009','20-2-2011'],['I1','Inter','22-9-2011','26-3-2012'],['F2','Monaco','30-5-2012','30-6-2013'],['F1','Monaco','30-6-2013','20-5-2014'],['E0','Leicester','13-7-2015','23-2-2017'],['E0','Fulham','14-11-2018','28-2-2019'],['I1','Roma','8-3-2019','26-5-2019'],['I1','Sampdoria','12-10-2019','30-6-2020']]</v>
      </c>
    </row>
    <row r="104" spans="1:35" x14ac:dyDescent="0.45">
      <c r="A104" t="s">
        <v>75</v>
      </c>
      <c r="B104" t="s">
        <v>35</v>
      </c>
      <c r="C104" t="s">
        <v>36</v>
      </c>
      <c r="D104" s="7">
        <v>8</v>
      </c>
      <c r="E104" s="5">
        <v>6</v>
      </c>
      <c r="F104" s="5">
        <v>2004</v>
      </c>
      <c r="G104" s="5">
        <v>25</v>
      </c>
      <c r="H104" s="5">
        <v>2</v>
      </c>
      <c r="I104" s="5">
        <v>2005</v>
      </c>
      <c r="O104" t="str">
        <f t="shared" si="6"/>
        <v>'SP1'</v>
      </c>
      <c r="P104" t="str">
        <f t="shared" si="7"/>
        <v>'Valencia'</v>
      </c>
      <c r="Q104" s="3" t="str">
        <f t="shared" si="8"/>
        <v>'8-6-2004'</v>
      </c>
      <c r="R104" s="3" t="str">
        <f t="shared" si="9"/>
        <v>'25-2-2005'</v>
      </c>
      <c r="T104" t="str">
        <f t="shared" si="10"/>
        <v>'Claudio Ranieri'</v>
      </c>
      <c r="U104" t="str">
        <f t="shared" si="11"/>
        <v>['SP1','Valencia','8-6-2004','25-2-2005']</v>
      </c>
      <c r="AB104" t="s">
        <v>241</v>
      </c>
      <c r="AD104" t="s">
        <v>205</v>
      </c>
      <c r="AI104" s="8" t="s">
        <v>260</v>
      </c>
    </row>
    <row r="105" spans="1:35" x14ac:dyDescent="0.45">
      <c r="A105" t="s">
        <v>75</v>
      </c>
      <c r="B105" t="s">
        <v>38</v>
      </c>
      <c r="C105" t="s">
        <v>106</v>
      </c>
      <c r="D105" s="7">
        <v>12</v>
      </c>
      <c r="E105" s="5">
        <v>2</v>
      </c>
      <c r="F105" s="5">
        <v>2007</v>
      </c>
      <c r="G105" s="5">
        <v>31</v>
      </c>
      <c r="H105" s="5">
        <v>5</v>
      </c>
      <c r="I105" s="5">
        <v>2007</v>
      </c>
      <c r="O105" t="str">
        <f t="shared" si="6"/>
        <v>'I1'</v>
      </c>
      <c r="P105" t="str">
        <f t="shared" si="7"/>
        <v>'Parma'</v>
      </c>
      <c r="Q105" s="3" t="str">
        <f t="shared" si="8"/>
        <v>'12-2-2007'</v>
      </c>
      <c r="R105" s="3" t="str">
        <f t="shared" si="9"/>
        <v>'31-5-2007'</v>
      </c>
      <c r="T105" t="str">
        <f t="shared" si="10"/>
        <v>'Claudio Ranieri'</v>
      </c>
      <c r="U105" t="str">
        <f t="shared" si="11"/>
        <v>['I1','Parma','12-2-2007','31-5-2007']</v>
      </c>
      <c r="AB105" t="s">
        <v>241</v>
      </c>
      <c r="AD105" t="s">
        <v>206</v>
      </c>
    </row>
    <row r="106" spans="1:35" x14ac:dyDescent="0.45">
      <c r="A106" t="s">
        <v>75</v>
      </c>
      <c r="B106" t="s">
        <v>38</v>
      </c>
      <c r="C106" t="s">
        <v>100</v>
      </c>
      <c r="D106" s="7">
        <v>4</v>
      </c>
      <c r="E106" s="5">
        <v>7</v>
      </c>
      <c r="F106" s="5">
        <v>2007</v>
      </c>
      <c r="G106" s="5">
        <v>18</v>
      </c>
      <c r="H106" s="5">
        <v>5</v>
      </c>
      <c r="I106" s="5">
        <v>2009</v>
      </c>
      <c r="O106" t="str">
        <f t="shared" si="6"/>
        <v>'I1'</v>
      </c>
      <c r="P106" t="str">
        <f t="shared" si="7"/>
        <v>'Juventus'</v>
      </c>
      <c r="Q106" s="3" t="str">
        <f t="shared" si="8"/>
        <v>'4-7-2007'</v>
      </c>
      <c r="R106" s="3" t="str">
        <f t="shared" si="9"/>
        <v>'18-5-2009'</v>
      </c>
      <c r="T106" t="str">
        <f t="shared" si="10"/>
        <v>'Claudio Ranieri'</v>
      </c>
      <c r="U106" t="str">
        <f t="shared" si="11"/>
        <v>['I1','Juventus','4-7-2007','18-5-2009']</v>
      </c>
      <c r="AB106" t="s">
        <v>241</v>
      </c>
      <c r="AD106" t="s">
        <v>207</v>
      </c>
    </row>
    <row r="107" spans="1:35" x14ac:dyDescent="0.45">
      <c r="A107" t="s">
        <v>75</v>
      </c>
      <c r="B107" t="s">
        <v>38</v>
      </c>
      <c r="C107" t="s">
        <v>107</v>
      </c>
      <c r="D107" s="7">
        <v>1</v>
      </c>
      <c r="E107" s="5">
        <v>9</v>
      </c>
      <c r="F107" s="5">
        <v>2009</v>
      </c>
      <c r="G107" s="5">
        <v>20</v>
      </c>
      <c r="H107" s="5">
        <v>2</v>
      </c>
      <c r="I107" s="5">
        <v>2011</v>
      </c>
      <c r="L107" s="1" t="s">
        <v>76</v>
      </c>
      <c r="M107" s="1" t="s">
        <v>102</v>
      </c>
      <c r="O107" t="str">
        <f t="shared" si="6"/>
        <v>'I1'</v>
      </c>
      <c r="P107" t="str">
        <f t="shared" si="7"/>
        <v>'Roma'</v>
      </c>
      <c r="Q107" s="3" t="str">
        <f t="shared" si="8"/>
        <v>'1-9-2009'</v>
      </c>
      <c r="R107" s="3" t="str">
        <f t="shared" si="9"/>
        <v>'20-2-2011'</v>
      </c>
      <c r="T107" t="str">
        <f t="shared" si="10"/>
        <v>'Claudio Ranieri'</v>
      </c>
      <c r="U107" t="str">
        <f t="shared" si="11"/>
        <v>['I1','Roma','1-9-2009','20-2-2011']</v>
      </c>
      <c r="AB107" t="s">
        <v>241</v>
      </c>
      <c r="AD107" t="s">
        <v>208</v>
      </c>
    </row>
    <row r="108" spans="1:35" x14ac:dyDescent="0.45">
      <c r="A108" t="s">
        <v>75</v>
      </c>
      <c r="B108" t="s">
        <v>38</v>
      </c>
      <c r="C108" t="s">
        <v>101</v>
      </c>
      <c r="D108" s="7">
        <v>22</v>
      </c>
      <c r="E108" s="5">
        <v>9</v>
      </c>
      <c r="F108" s="5">
        <v>2011</v>
      </c>
      <c r="G108" s="5">
        <v>26</v>
      </c>
      <c r="H108" s="5">
        <v>3</v>
      </c>
      <c r="I108" s="5">
        <v>2012</v>
      </c>
      <c r="O108" t="str">
        <f t="shared" si="6"/>
        <v>'I1'</v>
      </c>
      <c r="P108" t="str">
        <f t="shared" si="7"/>
        <v>'Inter'</v>
      </c>
      <c r="Q108" s="3" t="str">
        <f t="shared" si="8"/>
        <v>'22-9-2011'</v>
      </c>
      <c r="R108" s="3" t="str">
        <f t="shared" si="9"/>
        <v>'26-3-2012'</v>
      </c>
      <c r="T108" t="str">
        <f t="shared" si="10"/>
        <v>'Claudio Ranieri'</v>
      </c>
      <c r="U108" t="str">
        <f t="shared" si="11"/>
        <v>['I1','Inter','22-9-2011','26-3-2012']</v>
      </c>
      <c r="AB108" t="s">
        <v>241</v>
      </c>
      <c r="AD108" t="s">
        <v>209</v>
      </c>
    </row>
    <row r="109" spans="1:35" x14ac:dyDescent="0.45">
      <c r="A109" t="s">
        <v>75</v>
      </c>
      <c r="B109" t="s">
        <v>108</v>
      </c>
      <c r="C109" t="s">
        <v>109</v>
      </c>
      <c r="D109" s="7">
        <v>30</v>
      </c>
      <c r="E109" s="5">
        <v>5</v>
      </c>
      <c r="F109" s="5">
        <v>2012</v>
      </c>
      <c r="G109" s="5">
        <v>30</v>
      </c>
      <c r="H109" s="5">
        <v>6</v>
      </c>
      <c r="I109" s="5">
        <v>2013</v>
      </c>
      <c r="O109" t="str">
        <f t="shared" si="6"/>
        <v>'F2'</v>
      </c>
      <c r="P109" t="str">
        <f t="shared" si="7"/>
        <v>'Monaco'</v>
      </c>
      <c r="Q109" s="3" t="str">
        <f t="shared" si="8"/>
        <v>'30-5-2012'</v>
      </c>
      <c r="R109" s="3" t="str">
        <f t="shared" si="9"/>
        <v>'30-6-2013'</v>
      </c>
      <c r="T109" t="str">
        <f t="shared" si="10"/>
        <v>'Claudio Ranieri'</v>
      </c>
      <c r="U109" t="str">
        <f t="shared" si="11"/>
        <v>['F2','Monaco','30-5-2012','30-6-2013']</v>
      </c>
      <c r="AB109" t="s">
        <v>241</v>
      </c>
      <c r="AD109" t="s">
        <v>210</v>
      </c>
    </row>
    <row r="110" spans="1:35" x14ac:dyDescent="0.45">
      <c r="A110" t="s">
        <v>75</v>
      </c>
      <c r="B110" t="s">
        <v>23</v>
      </c>
      <c r="C110" t="s">
        <v>109</v>
      </c>
      <c r="D110" s="7">
        <v>30</v>
      </c>
      <c r="E110" s="5">
        <v>6</v>
      </c>
      <c r="F110" s="5">
        <v>2013</v>
      </c>
      <c r="G110" s="5">
        <v>20</v>
      </c>
      <c r="H110" s="5">
        <v>5</v>
      </c>
      <c r="I110" s="5">
        <v>2014</v>
      </c>
      <c r="O110" t="str">
        <f t="shared" si="6"/>
        <v>'F1'</v>
      </c>
      <c r="P110" t="str">
        <f t="shared" si="7"/>
        <v>'Monaco'</v>
      </c>
      <c r="Q110" s="3" t="str">
        <f t="shared" si="8"/>
        <v>'30-6-2013'</v>
      </c>
      <c r="R110" s="3" t="str">
        <f t="shared" si="9"/>
        <v>'20-5-2014'</v>
      </c>
      <c r="T110" t="str">
        <f t="shared" si="10"/>
        <v>'Claudio Ranieri'</v>
      </c>
      <c r="U110" t="str">
        <f t="shared" si="11"/>
        <v>['F1','Monaco','30-6-2013','20-5-2014']</v>
      </c>
      <c r="AB110" t="s">
        <v>241</v>
      </c>
      <c r="AD110" t="s">
        <v>211</v>
      </c>
    </row>
    <row r="111" spans="1:35" x14ac:dyDescent="0.45">
      <c r="A111" t="s">
        <v>75</v>
      </c>
      <c r="B111" t="s">
        <v>6</v>
      </c>
      <c r="C111" t="s">
        <v>50</v>
      </c>
      <c r="D111" s="7">
        <v>13</v>
      </c>
      <c r="E111" s="5">
        <v>7</v>
      </c>
      <c r="F111" s="5">
        <v>2015</v>
      </c>
      <c r="G111" s="5">
        <v>23</v>
      </c>
      <c r="H111" s="5">
        <v>2</v>
      </c>
      <c r="I111" s="5">
        <v>2017</v>
      </c>
      <c r="O111" t="str">
        <f t="shared" si="6"/>
        <v>'E0'</v>
      </c>
      <c r="P111" t="str">
        <f t="shared" si="7"/>
        <v>'Leicester'</v>
      </c>
      <c r="Q111" s="3" t="str">
        <f t="shared" si="8"/>
        <v>'13-7-2015'</v>
      </c>
      <c r="R111" s="3" t="str">
        <f t="shared" si="9"/>
        <v>'23-2-2017'</v>
      </c>
      <c r="T111" t="str">
        <f t="shared" si="10"/>
        <v>'Claudio Ranieri'</v>
      </c>
      <c r="U111" t="str">
        <f t="shared" si="11"/>
        <v>['E0','Leicester','13-7-2015','23-2-2017']</v>
      </c>
      <c r="AB111" t="s">
        <v>241</v>
      </c>
      <c r="AD111" t="s">
        <v>212</v>
      </c>
    </row>
    <row r="112" spans="1:35" x14ac:dyDescent="0.45">
      <c r="A112" t="s">
        <v>75</v>
      </c>
      <c r="B112" t="s">
        <v>6</v>
      </c>
      <c r="C112" t="s">
        <v>103</v>
      </c>
      <c r="D112" s="7">
        <v>14</v>
      </c>
      <c r="E112" s="5">
        <v>11</v>
      </c>
      <c r="F112" s="5">
        <v>2018</v>
      </c>
      <c r="G112" s="5">
        <v>28</v>
      </c>
      <c r="H112" s="5">
        <v>2</v>
      </c>
      <c r="I112" s="5">
        <v>2019</v>
      </c>
      <c r="O112" t="str">
        <f t="shared" si="6"/>
        <v>'E0'</v>
      </c>
      <c r="P112" t="str">
        <f t="shared" si="7"/>
        <v>'Fulham'</v>
      </c>
      <c r="Q112" s="3" t="str">
        <f t="shared" si="8"/>
        <v>'14-11-2018'</v>
      </c>
      <c r="R112" s="3" t="str">
        <f t="shared" si="9"/>
        <v>'28-2-2019'</v>
      </c>
      <c r="T112" t="str">
        <f t="shared" si="10"/>
        <v>'Claudio Ranieri'</v>
      </c>
      <c r="U112" t="str">
        <f t="shared" si="11"/>
        <v>['E0','Fulham','14-11-2018','28-2-2019']</v>
      </c>
      <c r="AB112" t="s">
        <v>241</v>
      </c>
      <c r="AD112" t="s">
        <v>213</v>
      </c>
    </row>
    <row r="113" spans="1:35" x14ac:dyDescent="0.45">
      <c r="A113" t="s">
        <v>75</v>
      </c>
      <c r="B113" t="s">
        <v>38</v>
      </c>
      <c r="C113" t="s">
        <v>107</v>
      </c>
      <c r="D113" s="7">
        <v>8</v>
      </c>
      <c r="E113" s="5">
        <v>3</v>
      </c>
      <c r="F113" s="5">
        <v>2019</v>
      </c>
      <c r="G113" s="5">
        <v>26</v>
      </c>
      <c r="H113" s="5">
        <v>5</v>
      </c>
      <c r="I113" s="5">
        <v>2019</v>
      </c>
      <c r="O113" t="str">
        <f t="shared" si="6"/>
        <v>'I1'</v>
      </c>
      <c r="P113" t="str">
        <f t="shared" si="7"/>
        <v>'Roma'</v>
      </c>
      <c r="Q113" s="3" t="str">
        <f t="shared" si="8"/>
        <v>'8-3-2019'</v>
      </c>
      <c r="R113" s="3" t="str">
        <f t="shared" si="9"/>
        <v>'26-5-2019'</v>
      </c>
      <c r="T113" t="str">
        <f t="shared" si="10"/>
        <v>'Claudio Ranieri'</v>
      </c>
      <c r="U113" t="str">
        <f t="shared" si="11"/>
        <v>['I1','Roma','8-3-2019','26-5-2019']</v>
      </c>
      <c r="AB113" t="s">
        <v>241</v>
      </c>
      <c r="AD113" t="s">
        <v>214</v>
      </c>
    </row>
    <row r="114" spans="1:35" x14ac:dyDescent="0.45">
      <c r="A114" t="s">
        <v>75</v>
      </c>
      <c r="B114" t="s">
        <v>38</v>
      </c>
      <c r="C114" t="s">
        <v>110</v>
      </c>
      <c r="D114" s="7">
        <v>12</v>
      </c>
      <c r="E114" s="5">
        <v>10</v>
      </c>
      <c r="F114" s="5">
        <v>2019</v>
      </c>
      <c r="G114" s="5">
        <v>30</v>
      </c>
      <c r="H114" s="5">
        <v>6</v>
      </c>
      <c r="I114" s="5">
        <v>2020</v>
      </c>
      <c r="J114" t="s">
        <v>89</v>
      </c>
      <c r="O114" t="str">
        <f t="shared" si="6"/>
        <v>'I1'</v>
      </c>
      <c r="P114" t="str">
        <f t="shared" si="7"/>
        <v>'Sampdoria'</v>
      </c>
      <c r="Q114" s="3" t="str">
        <f t="shared" si="8"/>
        <v>'12-10-2019'</v>
      </c>
      <c r="R114" s="3" t="str">
        <f t="shared" si="9"/>
        <v>'30-6-2020'</v>
      </c>
      <c r="T114" t="str">
        <f t="shared" si="10"/>
        <v>'Claudio Ranieri'</v>
      </c>
      <c r="U114" t="str">
        <f t="shared" si="11"/>
        <v>['I1','Sampdoria','12-10-2019','30-6-2020']</v>
      </c>
      <c r="AB114" t="s">
        <v>241</v>
      </c>
      <c r="AD114" t="s">
        <v>215</v>
      </c>
    </row>
    <row r="115" spans="1:35" x14ac:dyDescent="0.45">
      <c r="A115" t="s">
        <v>77</v>
      </c>
      <c r="B115" t="s">
        <v>13</v>
      </c>
      <c r="C115" t="s">
        <v>111</v>
      </c>
      <c r="D115" s="7">
        <v>1</v>
      </c>
      <c r="E115" s="5">
        <v>1</v>
      </c>
      <c r="F115" s="5">
        <v>2000</v>
      </c>
      <c r="G115" s="5">
        <v>15</v>
      </c>
      <c r="H115" s="5">
        <v>3</v>
      </c>
      <c r="I115" s="5">
        <v>2002</v>
      </c>
      <c r="O115" t="str">
        <f t="shared" si="6"/>
        <v>'E1'</v>
      </c>
      <c r="P115" t="str">
        <f t="shared" si="7"/>
        <v>'Preston'</v>
      </c>
      <c r="Q115" s="3" t="str">
        <f t="shared" si="8"/>
        <v>'1-1-2000'</v>
      </c>
      <c r="R115" s="3" t="str">
        <f t="shared" si="9"/>
        <v>'15-3-2002'</v>
      </c>
      <c r="T115" t="str">
        <f t="shared" si="10"/>
        <v>'David Moyes'</v>
      </c>
      <c r="U115" t="str">
        <f t="shared" si="11"/>
        <v>['E1','Preston','1-1-2000','15-3-2002']</v>
      </c>
      <c r="AB115" t="s">
        <v>242</v>
      </c>
      <c r="AD115" t="s">
        <v>216</v>
      </c>
      <c r="AI115" t="str">
        <f>_xlfn.CONCAT(AB115,",","[",AD115,",",AD116,",",AD117,",",AD118,",",AD119,",",AD120,",",AD121,"]")</f>
        <v>'David Moyes',[['E1','Preston','1-1-2000','15-3-2002'],['E0','Everton','14-3-2002','30-6-2013'],['E0','Man United','1-7-2013','20-4-2014'],['SP1','Sociedad','10-11-2014','9-11-2015'],['E0','Sunderland','23-7-2016','22-5-2017'],['E0','West Ham','7-11-2017','16-5-2018'],['E0','West Ham','29-12-2019','30-6-2021']]</v>
      </c>
    </row>
    <row r="116" spans="1:35" x14ac:dyDescent="0.45">
      <c r="A116" t="s">
        <v>77</v>
      </c>
      <c r="B116" t="s">
        <v>6</v>
      </c>
      <c r="C116" t="s">
        <v>33</v>
      </c>
      <c r="D116" s="7">
        <v>14</v>
      </c>
      <c r="E116" s="5">
        <v>3</v>
      </c>
      <c r="F116" s="5">
        <v>2002</v>
      </c>
      <c r="G116" s="5">
        <v>30</v>
      </c>
      <c r="H116" s="5">
        <v>6</v>
      </c>
      <c r="I116" s="5">
        <v>2013</v>
      </c>
      <c r="O116" t="str">
        <f t="shared" si="6"/>
        <v>'E0'</v>
      </c>
      <c r="P116" t="str">
        <f t="shared" si="7"/>
        <v>'Everton'</v>
      </c>
      <c r="Q116" s="3" t="str">
        <f t="shared" si="8"/>
        <v>'14-3-2002'</v>
      </c>
      <c r="R116" s="3" t="str">
        <f t="shared" si="9"/>
        <v>'30-6-2013'</v>
      </c>
      <c r="T116" t="str">
        <f t="shared" si="10"/>
        <v>'David Moyes'</v>
      </c>
      <c r="U116" t="str">
        <f t="shared" si="11"/>
        <v>['E0','Everton','14-3-2002','30-6-2013']</v>
      </c>
      <c r="AB116" t="s">
        <v>242</v>
      </c>
      <c r="AD116" t="s">
        <v>217</v>
      </c>
      <c r="AI116" s="8" t="s">
        <v>261</v>
      </c>
    </row>
    <row r="117" spans="1:35" x14ac:dyDescent="0.45">
      <c r="A117" t="s">
        <v>77</v>
      </c>
      <c r="B117" t="s">
        <v>6</v>
      </c>
      <c r="C117" t="s">
        <v>63</v>
      </c>
      <c r="D117" s="7">
        <v>1</v>
      </c>
      <c r="E117" s="5">
        <v>7</v>
      </c>
      <c r="F117" s="5">
        <v>2013</v>
      </c>
      <c r="G117" s="5">
        <v>20</v>
      </c>
      <c r="H117" s="5">
        <v>4</v>
      </c>
      <c r="I117" s="5">
        <v>2014</v>
      </c>
      <c r="O117" t="str">
        <f t="shared" si="6"/>
        <v>'E0'</v>
      </c>
      <c r="P117" t="str">
        <f t="shared" si="7"/>
        <v>'Man United'</v>
      </c>
      <c r="Q117" s="3" t="str">
        <f t="shared" si="8"/>
        <v>'1-7-2013'</v>
      </c>
      <c r="R117" s="3" t="str">
        <f t="shared" si="9"/>
        <v>'20-4-2014'</v>
      </c>
      <c r="T117" t="str">
        <f t="shared" si="10"/>
        <v>'David Moyes'</v>
      </c>
      <c r="U117" t="str">
        <f t="shared" si="11"/>
        <v>['E0','Man United','1-7-2013','20-4-2014']</v>
      </c>
      <c r="AB117" t="s">
        <v>242</v>
      </c>
      <c r="AD117" t="s">
        <v>218</v>
      </c>
    </row>
    <row r="118" spans="1:35" x14ac:dyDescent="0.45">
      <c r="A118" t="s">
        <v>77</v>
      </c>
      <c r="B118" t="s">
        <v>35</v>
      </c>
      <c r="C118" t="s">
        <v>112</v>
      </c>
      <c r="D118" s="7">
        <v>10</v>
      </c>
      <c r="E118" s="5">
        <v>11</v>
      </c>
      <c r="F118" s="5">
        <v>2014</v>
      </c>
      <c r="G118" s="5">
        <v>9</v>
      </c>
      <c r="H118" s="5">
        <v>11</v>
      </c>
      <c r="I118" s="5">
        <v>2015</v>
      </c>
      <c r="J118" t="s">
        <v>113</v>
      </c>
      <c r="O118" t="str">
        <f t="shared" si="6"/>
        <v>'SP1'</v>
      </c>
      <c r="P118" t="str">
        <f t="shared" si="7"/>
        <v>'Sociedad'</v>
      </c>
      <c r="Q118" s="3" t="str">
        <f t="shared" si="8"/>
        <v>'10-11-2014'</v>
      </c>
      <c r="R118" s="3" t="str">
        <f t="shared" si="9"/>
        <v>'9-11-2015'</v>
      </c>
      <c r="T118" t="str">
        <f t="shared" si="10"/>
        <v>'David Moyes'</v>
      </c>
      <c r="U118" t="str">
        <f t="shared" si="11"/>
        <v>['SP1','Sociedad','10-11-2014','9-11-2015']</v>
      </c>
      <c r="AB118" t="s">
        <v>242</v>
      </c>
      <c r="AD118" t="s">
        <v>219</v>
      </c>
    </row>
    <row r="119" spans="1:35" x14ac:dyDescent="0.45">
      <c r="A119" t="s">
        <v>77</v>
      </c>
      <c r="B119" t="s">
        <v>6</v>
      </c>
      <c r="C119" t="s">
        <v>81</v>
      </c>
      <c r="D119" s="7">
        <v>23</v>
      </c>
      <c r="E119" s="5">
        <v>7</v>
      </c>
      <c r="F119" s="5">
        <v>2016</v>
      </c>
      <c r="G119" s="5">
        <v>22</v>
      </c>
      <c r="H119" s="5">
        <v>5</v>
      </c>
      <c r="I119" s="5">
        <v>2017</v>
      </c>
      <c r="O119" t="str">
        <f t="shared" si="6"/>
        <v>'E0'</v>
      </c>
      <c r="P119" t="str">
        <f t="shared" si="7"/>
        <v>'Sunderland'</v>
      </c>
      <c r="Q119" s="3" t="str">
        <f t="shared" si="8"/>
        <v>'23-7-2016'</v>
      </c>
      <c r="R119" s="3" t="str">
        <f t="shared" si="9"/>
        <v>'22-5-2017'</v>
      </c>
      <c r="T119" t="str">
        <f t="shared" si="10"/>
        <v>'David Moyes'</v>
      </c>
      <c r="U119" t="str">
        <f t="shared" si="11"/>
        <v>['E0','Sunderland','23-7-2016','22-5-2017']</v>
      </c>
      <c r="AB119" t="s">
        <v>242</v>
      </c>
      <c r="AD119" t="s">
        <v>220</v>
      </c>
    </row>
    <row r="120" spans="1:35" x14ac:dyDescent="0.45">
      <c r="A120" t="s">
        <v>77</v>
      </c>
      <c r="B120" t="s">
        <v>6</v>
      </c>
      <c r="C120" t="s">
        <v>114</v>
      </c>
      <c r="D120" s="7">
        <v>7</v>
      </c>
      <c r="E120" s="5">
        <v>11</v>
      </c>
      <c r="F120" s="5">
        <v>2017</v>
      </c>
      <c r="G120" s="5">
        <v>16</v>
      </c>
      <c r="H120" s="5">
        <v>5</v>
      </c>
      <c r="I120" s="5">
        <v>2018</v>
      </c>
      <c r="O120" t="str">
        <f t="shared" si="6"/>
        <v>'E0'</v>
      </c>
      <c r="P120" t="str">
        <f t="shared" si="7"/>
        <v>'West Ham'</v>
      </c>
      <c r="Q120" s="3" t="str">
        <f t="shared" si="8"/>
        <v>'7-11-2017'</v>
      </c>
      <c r="R120" s="3" t="str">
        <f t="shared" si="9"/>
        <v>'16-5-2018'</v>
      </c>
      <c r="T120" t="str">
        <f t="shared" si="10"/>
        <v>'David Moyes'</v>
      </c>
      <c r="U120" t="str">
        <f t="shared" si="11"/>
        <v>['E0','West Ham','7-11-2017','16-5-2018']</v>
      </c>
      <c r="AB120" t="s">
        <v>242</v>
      </c>
      <c r="AD120" t="s">
        <v>221</v>
      </c>
    </row>
    <row r="121" spans="1:35" x14ac:dyDescent="0.45">
      <c r="A121" t="s">
        <v>77</v>
      </c>
      <c r="B121" t="s">
        <v>6</v>
      </c>
      <c r="C121" t="s">
        <v>114</v>
      </c>
      <c r="D121" s="7">
        <v>29</v>
      </c>
      <c r="E121" s="5">
        <v>12</v>
      </c>
      <c r="F121" s="5">
        <v>2019</v>
      </c>
      <c r="G121" s="5">
        <v>30</v>
      </c>
      <c r="H121" s="5">
        <v>6</v>
      </c>
      <c r="I121" s="5">
        <v>2021</v>
      </c>
      <c r="J121" t="s">
        <v>89</v>
      </c>
      <c r="O121" t="str">
        <f t="shared" si="6"/>
        <v>'E0'</v>
      </c>
      <c r="P121" t="str">
        <f t="shared" si="7"/>
        <v>'West Ham'</v>
      </c>
      <c r="Q121" s="3" t="str">
        <f t="shared" si="8"/>
        <v>'29-12-2019'</v>
      </c>
      <c r="R121" s="3" t="str">
        <f t="shared" si="9"/>
        <v>'30-6-2021'</v>
      </c>
      <c r="T121" t="str">
        <f t="shared" si="10"/>
        <v>'David Moyes'</v>
      </c>
      <c r="U121" t="str">
        <f t="shared" si="11"/>
        <v>['E0','West Ham','29-12-2019','30-6-2021']</v>
      </c>
      <c r="AB121" t="s">
        <v>242</v>
      </c>
      <c r="AD121" t="s">
        <v>222</v>
      </c>
    </row>
    <row r="122" spans="1:35" x14ac:dyDescent="0.45">
      <c r="A122" t="s">
        <v>78</v>
      </c>
      <c r="B122" t="s">
        <v>88</v>
      </c>
      <c r="C122" t="s">
        <v>115</v>
      </c>
      <c r="D122" s="7">
        <v>3</v>
      </c>
      <c r="E122" s="5">
        <v>1</v>
      </c>
      <c r="F122" s="5">
        <v>2019</v>
      </c>
      <c r="G122" s="5">
        <v>29</v>
      </c>
      <c r="H122" s="5">
        <v>6</v>
      </c>
      <c r="I122" s="5">
        <v>2020</v>
      </c>
      <c r="O122" t="str">
        <f t="shared" si="6"/>
        <v>'P1'</v>
      </c>
      <c r="P122" t="str">
        <f t="shared" si="7"/>
        <v>'Benfica'</v>
      </c>
      <c r="Q122" s="3" t="str">
        <f t="shared" si="8"/>
        <v>'3-1-2019'</v>
      </c>
      <c r="R122" s="3" t="str">
        <f t="shared" si="9"/>
        <v>'29-6-2020'</v>
      </c>
      <c r="T122" t="str">
        <f t="shared" si="10"/>
        <v>'Bruno Lage'</v>
      </c>
      <c r="U122" t="str">
        <f t="shared" si="11"/>
        <v>['P1','Benfica','3-1-2019','29-6-2020']</v>
      </c>
      <c r="AB122" t="s">
        <v>243</v>
      </c>
      <c r="AD122" t="s">
        <v>223</v>
      </c>
      <c r="AI122" t="str">
        <f>_xlfn.CONCAT(AB122,",","[",AD122,"]")</f>
        <v>'Bruno Lage',[['P1','Benfica','3-1-2019','29-6-2020']]</v>
      </c>
    </row>
    <row r="123" spans="1:35" x14ac:dyDescent="0.45">
      <c r="AI123" s="8" t="s">
        <v>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2022-04-13T16:27:24Z</dcterms:created>
  <dcterms:modified xsi:type="dcterms:W3CDTF">2022-04-15T21:45:18Z</dcterms:modified>
</cp:coreProperties>
</file>