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3_18_05_2022_Liguilla_MX_Semis_1\"/>
    </mc:Choice>
  </mc:AlternateContent>
  <xr:revisionPtr revIDLastSave="0" documentId="13_ncr:1_{0BE2793D-1391-48A1-8F6F-5AEA22C6FFB6}" xr6:coauthVersionLast="47" xr6:coauthVersionMax="47" xr10:uidLastSave="{00000000-0000-0000-0000-000000000000}"/>
  <bookViews>
    <workbookView xWindow="-98" yWindow="-98" windowWidth="22695" windowHeight="14595" activeTab="1" xr2:uid="{F233A4A7-37D6-4F23-935B-2462791656C2}"/>
  </bookViews>
  <sheets>
    <sheet name="Atlas_Tigres_ida" sheetId="1" r:id="rId1"/>
    <sheet name="Sheet2" sheetId="2" r:id="rId2"/>
  </sheets>
  <definedNames>
    <definedName name="_xlnm._FilterDatabase" localSheetId="0" hidden="1">Atlas_Tigres_ida!$A$29:$E$58</definedName>
    <definedName name="Margin">Atlas_Tigres_ida!$G$4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K5" i="2"/>
  <c r="K6" i="2" s="1"/>
  <c r="L5" i="2"/>
  <c r="J5" i="2"/>
  <c r="J6" i="2" s="1"/>
  <c r="K4" i="2"/>
  <c r="L4" i="2"/>
  <c r="J4" i="2"/>
  <c r="C23" i="2" l="1"/>
  <c r="D23" i="2"/>
  <c r="B23" i="2"/>
  <c r="F22" i="2"/>
  <c r="C22" i="2"/>
  <c r="D22" i="2"/>
  <c r="B22" i="2"/>
  <c r="F17" i="2"/>
  <c r="C17" i="2"/>
  <c r="D17" i="2"/>
  <c r="B17" i="2"/>
  <c r="F13" i="2"/>
  <c r="C13" i="2"/>
  <c r="D13" i="2"/>
  <c r="B13" i="2"/>
  <c r="C8" i="2"/>
  <c r="D8" i="2"/>
  <c r="B8" i="2"/>
  <c r="F4" i="2"/>
  <c r="C4" i="2"/>
  <c r="D4" i="2"/>
  <c r="B4" i="2"/>
  <c r="D34" i="1"/>
  <c r="D38" i="1"/>
  <c r="D36" i="1"/>
  <c r="D42" i="1"/>
  <c r="D48" i="1"/>
  <c r="D40" i="1"/>
  <c r="D46" i="1"/>
  <c r="D52" i="1"/>
  <c r="D57" i="1"/>
  <c r="D45" i="1"/>
  <c r="D50" i="1"/>
  <c r="D55" i="1"/>
  <c r="D30" i="1"/>
  <c r="D33" i="1"/>
  <c r="D44" i="1"/>
  <c r="D54" i="1"/>
  <c r="D32" i="1"/>
  <c r="D35" i="1"/>
  <c r="D39" i="1"/>
  <c r="D37" i="1"/>
  <c r="D43" i="1"/>
  <c r="D49" i="1"/>
  <c r="D41" i="1"/>
  <c r="D47" i="1"/>
  <c r="D53" i="1"/>
  <c r="D58" i="1"/>
  <c r="D51" i="1"/>
  <c r="D56" i="1"/>
  <c r="D31" i="1"/>
  <c r="H20" i="1"/>
  <c r="G21" i="1" s="1"/>
  <c r="G20" i="1"/>
  <c r="F20" i="1"/>
  <c r="D13" i="1"/>
  <c r="B14" i="1" s="1"/>
  <c r="C20" i="1"/>
  <c r="B20" i="1"/>
  <c r="D20" i="1" s="1"/>
  <c r="C21" i="1" s="1"/>
  <c r="G13" i="1"/>
  <c r="F13" i="1"/>
  <c r="H13" i="1" s="1"/>
  <c r="G14" i="1" s="1"/>
  <c r="C13" i="1"/>
  <c r="C14" i="1" s="1"/>
  <c r="B13" i="1"/>
  <c r="D60" i="1" l="1"/>
  <c r="D61" i="1"/>
  <c r="F14" i="1"/>
  <c r="B21" i="1"/>
  <c r="F21" i="1"/>
  <c r="D4" i="1" l="1"/>
  <c r="E4" i="1"/>
  <c r="C4" i="1"/>
  <c r="G4" i="1" s="1"/>
</calcChain>
</file>

<file path=xl/sharedStrings.xml><?xml version="1.0" encoding="utf-8"?>
<sst xmlns="http://schemas.openxmlformats.org/spreadsheetml/2006/main" count="108" uniqueCount="64">
  <si>
    <t>Atlas</t>
  </si>
  <si>
    <t>Empate</t>
  </si>
  <si>
    <t>Tigres</t>
  </si>
  <si>
    <t>Margin</t>
  </si>
  <si>
    <t>Over</t>
  </si>
  <si>
    <t>Over 0.5</t>
  </si>
  <si>
    <t>Under 0.5</t>
  </si>
  <si>
    <t>Over 1.5</t>
  </si>
  <si>
    <t>Under 1.5</t>
  </si>
  <si>
    <t>Over 2.5</t>
  </si>
  <si>
    <t>Under 2.5</t>
  </si>
  <si>
    <t>Over 3.5</t>
  </si>
  <si>
    <t>Under 3.5</t>
  </si>
  <si>
    <t>Under</t>
  </si>
  <si>
    <t>0.5 goles</t>
  </si>
  <si>
    <t>2.5 goles</t>
  </si>
  <si>
    <t>3.5 goles</t>
  </si>
  <si>
    <t>1.5 goles</t>
  </si>
  <si>
    <t>1 a 0</t>
  </si>
  <si>
    <t>2 a 0</t>
  </si>
  <si>
    <t>2 a 1</t>
  </si>
  <si>
    <t>3 a 0</t>
  </si>
  <si>
    <t>3 a 1</t>
  </si>
  <si>
    <t>3 a 2</t>
  </si>
  <si>
    <t>4 a 0</t>
  </si>
  <si>
    <t>4 a 1</t>
  </si>
  <si>
    <t>4 a 2</t>
  </si>
  <si>
    <t>Momio</t>
  </si>
  <si>
    <t>Marcador</t>
  </si>
  <si>
    <t>4 a 3</t>
  </si>
  <si>
    <t>5 a 0</t>
  </si>
  <si>
    <t>5 a 1</t>
  </si>
  <si>
    <t>5 a 2</t>
  </si>
  <si>
    <t>0 a 0</t>
  </si>
  <si>
    <t>1 a 1</t>
  </si>
  <si>
    <t>2 a 2</t>
  </si>
  <si>
    <t>3 a 3</t>
  </si>
  <si>
    <t>0 a 1</t>
  </si>
  <si>
    <t>0 a 2</t>
  </si>
  <si>
    <t>1 a 2</t>
  </si>
  <si>
    <t>0 a 3</t>
  </si>
  <si>
    <t>1 a 3</t>
  </si>
  <si>
    <t>2 a 3</t>
  </si>
  <si>
    <t>0 a 4</t>
  </si>
  <si>
    <t>1 a 4</t>
  </si>
  <si>
    <t>2 a 4</t>
  </si>
  <si>
    <t>3 a 4</t>
  </si>
  <si>
    <t>1 a 5</t>
  </si>
  <si>
    <t>2 a 5</t>
  </si>
  <si>
    <t>Probabilidad Implícita</t>
  </si>
  <si>
    <t>Equipo</t>
  </si>
  <si>
    <t>Número de gole</t>
  </si>
  <si>
    <t>Ganar por 1 a 0</t>
  </si>
  <si>
    <t>Ganar por 2 de diferencia</t>
  </si>
  <si>
    <t>Frankfurt</t>
  </si>
  <si>
    <t>Draw</t>
  </si>
  <si>
    <t>Rangers</t>
  </si>
  <si>
    <t>Chelsea</t>
  </si>
  <si>
    <t>Real Madrid</t>
  </si>
  <si>
    <t>RB Salzburg</t>
  </si>
  <si>
    <t>Sevilla</t>
  </si>
  <si>
    <t>H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</si>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</sst>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Probabilidades</a:t>
            </a:r>
            <a:r>
              <a:rPr lang="es-MX" sz="1600" b="1" baseline="0"/>
              <a:t> de Apuestas a Línea de Gol</a:t>
            </a:r>
            <a:br>
              <a:rPr lang="es-MX" sz="1600" b="1"/>
            </a:br>
            <a:r>
              <a:rPr lang="es-MX" sz="1600" b="1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Atlas_Tigres_ida!$B$25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Atlas_Tigres_ida!$C$24:$F$24</c:f>
              <c:strCache>
                <c:ptCount val="4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</c:strCache>
            </c:strRef>
          </c:cat>
          <c:val>
            <c:numRef>
              <c:f>Atlas_Tigres_ida!$C$25:$F$25</c:f>
              <c:numCache>
                <c:formatCode>0%</c:formatCode>
                <c:ptCount val="4"/>
                <c:pt idx="0">
                  <c:v>0.87352737352737342</c:v>
                </c:pt>
                <c:pt idx="1">
                  <c:v>0.61582692148589391</c:v>
                </c:pt>
                <c:pt idx="2">
                  <c:v>0.33796296296296291</c:v>
                </c:pt>
                <c:pt idx="3">
                  <c:v>0.15231259968102068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6DC-A1FE-149BFBBA999D}"/>
            </c:ext>
          </c:extLst>
        </c:ser>
        <c:ser>
          <c:idx val="1"/>
          <c:order val="1"/>
          <c:tx>
            <c:strRef>
              <c:f>Atlas_Tigres_ida!$B$26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Atlas_Tigres_ida!$C$24:$F$24</c:f>
              <c:strCache>
                <c:ptCount val="4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</c:strCache>
            </c:strRef>
          </c:cat>
          <c:val>
            <c:numRef>
              <c:f>Atlas_Tigres_ida!$C$26:$F$26</c:f>
              <c:numCache>
                <c:formatCode>0%</c:formatCode>
                <c:ptCount val="4"/>
                <c:pt idx="0">
                  <c:v>0.12647262647262647</c:v>
                </c:pt>
                <c:pt idx="1">
                  <c:v>0.38417307851410598</c:v>
                </c:pt>
                <c:pt idx="2">
                  <c:v>0.66203703703703698</c:v>
                </c:pt>
                <c:pt idx="3">
                  <c:v>0.84768740031897927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6DC-A1FE-149BFBBA99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</a:t>
            </a:r>
            <a:r>
              <a:rPr lang="en-US" baseline="0"/>
              <a:t> en</a:t>
            </a:r>
            <a:r>
              <a:rPr lang="en-US"/>
              <a:t> Empates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(Atlas_Tigres_ida!$B$30,Atlas_Tigres_ida!$B$33,Atlas_Tigres_ida!$B$40:$B$41,Atlas_Tigres_ida!$B$44:$B$47,Atlas_Tigres_ida!$B$50:$B$58)</c:f>
              <c:strCache>
                <c:ptCount val="3"/>
                <c:pt idx="0">
                  <c:v>0 a 0</c:v>
                </c:pt>
                <c:pt idx="1">
                  <c:v>1 a 1</c:v>
                </c:pt>
                <c:pt idx="2">
                  <c:v>2 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(Atlas_Tigres_ida!$D$30,Atlas_Tigres_ida!$D$33,Atlas_Tigres_ida!$D$40:$D$41,Atlas_Tigres_ida!$D$44:$D$47,Atlas_Tigres_ida!$D$50:$D$58)</c:f>
              <c:numCache>
                <c:formatCode>0.0%</c:formatCode>
                <c:ptCount val="3"/>
                <c:pt idx="0">
                  <c:v>0.16666666666666666</c:v>
                </c:pt>
                <c:pt idx="1">
                  <c:v>0.16666666666666666</c:v>
                </c:pt>
                <c:pt idx="2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(Atlas_Tigres_ida!$B$30,Atlas_Tigres_ida!$B$33,Atlas_Tigres_ida!$B$40:$B$41,Atlas_Tigres_ida!$B$44:$B$47,Atlas_Tigres_ida!$B$50:$B$58)</c15:sqref>
                        </c15:formulaRef>
                      </c:ext>
                    </c:extLst>
                    <c:strCache>
                      <c:ptCount val="3"/>
                      <c:pt idx="0">
                        <c:v>0 a 0</c:v>
                      </c:pt>
                      <c:pt idx="1">
                        <c:v>1 a 1</c:v>
                      </c:pt>
                      <c:pt idx="2">
                        <c:v>2 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(Atlas_Tigres_ida!$C$30,Atlas_Tigres_ida!$C$33,Atlas_Tigres_ida!$C$40:$C$41,Atlas_Tigres_ida!$C$44:$C$47,Atlas_Tigres_ida!$C$50:$C$58)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</c:v>
                      </c:pt>
                      <c:pt idx="1">
                        <c:v>6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 de Victorias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(Atlas_Tigres_ida!$B$31,Atlas_Tigres_ida!$B$34,Atlas_Tigres_ida!$B$36,Atlas_Tigres_ida!$B$38,Atlas_Tigres_ida!$B$40:$B$42,Atlas_Tigres_ida!$B$45:$B$48,Atlas_Tigres_ida!$B$50:$B$58)</c:f>
              <c:strCache>
                <c:ptCount val="6"/>
                <c:pt idx="0">
                  <c:v>1 a 0</c:v>
                </c:pt>
                <c:pt idx="1">
                  <c:v>2 a 0</c:v>
                </c:pt>
                <c:pt idx="2">
                  <c:v>3 a 0</c:v>
                </c:pt>
                <c:pt idx="3">
                  <c:v>2 a 1</c:v>
                </c:pt>
                <c:pt idx="4">
                  <c:v>3 a 1</c:v>
                </c:pt>
                <c:pt idx="5">
                  <c:v>3 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(Atlas_Tigres_ida!$D$31,Atlas_Tigres_ida!$D$34,Atlas_Tigres_ida!$D$36,Atlas_Tigres_ida!$D$38,Atlas_Tigres_ida!$D$40:$D$42,Atlas_Tigres_ida!$D$45:$D$48,Atlas_Tigres_ida!$D$50:$D$58)</c:f>
              <c:numCache>
                <c:formatCode>0.0%</c:formatCode>
                <c:ptCount val="6"/>
                <c:pt idx="0">
                  <c:v>0.15384615384615385</c:v>
                </c:pt>
                <c:pt idx="1">
                  <c:v>8.3333333333333329E-2</c:v>
                </c:pt>
                <c:pt idx="2">
                  <c:v>3.4482758620689655E-2</c:v>
                </c:pt>
                <c:pt idx="3">
                  <c:v>9.0909090909090912E-2</c:v>
                </c:pt>
                <c:pt idx="4">
                  <c:v>3.4482758620689655E-2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(Atlas_Tigres_ida!$B$31,Atlas_Tigres_ida!$B$34,Atlas_Tigres_ida!$B$36,Atlas_Tigres_ida!$B$38,Atlas_Tigres_ida!$B$40:$B$42,Atlas_Tigres_ida!$B$45:$B$48,Atlas_Tigres_ida!$B$50:$B$58)</c15:sqref>
                        </c15:formulaRef>
                      </c:ext>
                    </c:extLst>
                    <c:strCache>
                      <c:ptCount val="6"/>
                      <c:pt idx="0">
                        <c:v>1 a 0</c:v>
                      </c:pt>
                      <c:pt idx="1">
                        <c:v>2 a 0</c:v>
                      </c:pt>
                      <c:pt idx="2">
                        <c:v>3 a 0</c:v>
                      </c:pt>
                      <c:pt idx="3">
                        <c:v>2 a 1</c:v>
                      </c:pt>
                      <c:pt idx="4">
                        <c:v>3 a 1</c:v>
                      </c:pt>
                      <c:pt idx="5">
                        <c:v>3 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(Atlas_Tigres_ida!$C$31,Atlas_Tigres_ida!$C$34,Atlas_Tigres_ida!$C$36,Atlas_Tigres_ida!$C$38,Atlas_Tigres_ida!$C$40:$C$42,Atlas_Tigres_ida!$C$45:$C$48,Atlas_Tigres_ida!$C$50:$C$58)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12</c:v>
                      </c:pt>
                      <c:pt idx="2">
                        <c:v>29</c:v>
                      </c:pt>
                      <c:pt idx="3">
                        <c:v>11</c:v>
                      </c:pt>
                      <c:pt idx="4">
                        <c:v>29</c:v>
                      </c:pt>
                      <c:pt idx="5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 de Victorias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(Atlas_Tigres_ida!$B$32,Atlas_Tigres_ida!$B$35,Atlas_Tigres_ida!$B$37,Atlas_Tigres_ida!$B$39:$B$41,Atlas_Tigres_ida!$B$43,Atlas_Tigres_ida!$B$45:$B$47,Atlas_Tigres_ida!$B$49:$B$58)</c:f>
              <c:strCache>
                <c:ptCount val="6"/>
                <c:pt idx="0">
                  <c:v>0 a 1</c:v>
                </c:pt>
                <c:pt idx="1">
                  <c:v>0 a 2</c:v>
                </c:pt>
                <c:pt idx="2">
                  <c:v>0 a 3</c:v>
                </c:pt>
                <c:pt idx="3">
                  <c:v>1 a 2</c:v>
                </c:pt>
                <c:pt idx="4">
                  <c:v>1 a 3</c:v>
                </c:pt>
                <c:pt idx="5">
                  <c:v>2 a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(Atlas_Tigres_ida!$D$32,Atlas_Tigres_ida!$D$35,Atlas_Tigres_ida!$D$37,Atlas_Tigres_ida!$D$39:$D$41,Atlas_Tigres_ida!$D$43,Atlas_Tigres_ida!$D$45:$D$47,Atlas_Tigres_ida!$D$49:$D$58)</c:f>
              <c:numCache>
                <c:formatCode>0.0%</c:formatCode>
                <c:ptCount val="6"/>
                <c:pt idx="0">
                  <c:v>0.15384615384615385</c:v>
                </c:pt>
                <c:pt idx="1">
                  <c:v>8.3333333333333329E-2</c:v>
                </c:pt>
                <c:pt idx="2">
                  <c:v>3.4482758620689655E-2</c:v>
                </c:pt>
                <c:pt idx="3">
                  <c:v>9.0909090909090912E-2</c:v>
                </c:pt>
                <c:pt idx="4">
                  <c:v>3.4482758620689655E-2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(Atlas_Tigres_ida!$B$32,Atlas_Tigres_ida!$B$35,Atlas_Tigres_ida!$B$37,Atlas_Tigres_ida!$B$39:$B$41,Atlas_Tigres_ida!$B$43,Atlas_Tigres_ida!$B$45:$B$47,Atlas_Tigres_ida!$B$49:$B$58)</c15:sqref>
                        </c15:formulaRef>
                      </c:ext>
                    </c:extLst>
                    <c:strCache>
                      <c:ptCount val="6"/>
                      <c:pt idx="0">
                        <c:v>0 a 1</c:v>
                      </c:pt>
                      <c:pt idx="1">
                        <c:v>0 a 2</c:v>
                      </c:pt>
                      <c:pt idx="2">
                        <c:v>0 a 3</c:v>
                      </c:pt>
                      <c:pt idx="3">
                        <c:v>1 a 2</c:v>
                      </c:pt>
                      <c:pt idx="4">
                        <c:v>1 a 3</c:v>
                      </c:pt>
                      <c:pt idx="5">
                        <c:v>2 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(Atlas_Tigres_ida!$C$32,Atlas_Tigres_ida!$C$35,Atlas_Tigres_ida!$C$37,Atlas_Tigres_ida!$C$39:$C$41,Atlas_Tigres_ida!$C$43,Atlas_Tigres_ida!$C$45:$C$47,Atlas_Tigres_ida!$C$49:$C$58)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12</c:v>
                      </c:pt>
                      <c:pt idx="2">
                        <c:v>29</c:v>
                      </c:pt>
                      <c:pt idx="3">
                        <c:v>11</c:v>
                      </c:pt>
                      <c:pt idx="4">
                        <c:v>29</c:v>
                      </c:pt>
                      <c:pt idx="5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Probabilidades de resultados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A1-49A6-A637-E139BA28621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A1-49A6-A637-E139BA2862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1-49A6-A637-E139BA286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Atlas_Tigres_ida!$C$6:$E$6</c:f>
              <c:strCache>
                <c:ptCount val="3"/>
                <c:pt idx="0">
                  <c:v>Atlas</c:v>
                </c:pt>
                <c:pt idx="1">
                  <c:v>Empate</c:v>
                </c:pt>
                <c:pt idx="2">
                  <c:v>Tigres</c:v>
                </c:pt>
              </c:strCache>
            </c:strRef>
          </c:cat>
          <c:val>
            <c:numRef>
              <c:f>Atlas_Tigres_ida!$C$7:$E$7</c:f>
              <c:numCache>
                <c:formatCode>0%</c:formatCode>
                <c:ptCount val="3"/>
                <c:pt idx="0">
                  <c:v>0.36</c:v>
                </c:pt>
                <c:pt idx="1">
                  <c:v>0.31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1-49A6-A637-E139BA286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3</xdr:row>
      <xdr:rowOff>0</xdr:rowOff>
    </xdr:from>
    <xdr:to>
      <xdr:col>17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ED129-8FA5-7ACD-5587-16CDAB62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0</xdr:colOff>
      <xdr:row>97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BA829-F6C4-D3BC-3009-5B5B24F12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78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9CD50-4487-91B1-3BFA-5A01B309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70</xdr:row>
      <xdr:rowOff>176212</xdr:rowOff>
    </xdr:from>
    <xdr:to>
      <xdr:col>8</xdr:col>
      <xdr:colOff>66674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DE83E-6DC1-AA3A-0CB0-8C5FD758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80B9F-7D81-CF39-63DB-C7A1007B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0.09559</cdr:x>
      <cdr:y>0.43586</cdr:y>
    </cdr:from>
    <cdr:to>
      <cdr:x>0.27206</cdr:x>
      <cdr:y>0.75164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7C9AD75-591F-EB78-C453-548E2B08C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5300" y="1262062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0.72764</cdr:x>
      <cdr:y>0.44189</cdr:y>
    </cdr:from>
    <cdr:to>
      <cdr:x>0.90411</cdr:x>
      <cdr:y>0.75768</cdr:y>
    </cdr:to>
    <cdr:pic>
      <cdr:nvPicPr>
        <cdr:cNvPr id="5" name="Picture 4" descr="A blue and yellow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45D9F21-E48B-32CE-8832-A1AA93635A3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70314" y="1279528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6AA-E7AB-42C4-9D7B-9BB81B7072E6}">
  <sheetPr filterMode="1"/>
  <dimension ref="A2:H82"/>
  <sheetViews>
    <sheetView workbookViewId="0">
      <selection activeCell="H1" sqref="H1"/>
    </sheetView>
  </sheetViews>
  <sheetFormatPr defaultRowHeight="14.25" x14ac:dyDescent="0.45"/>
  <sheetData>
    <row r="2" spans="2:8" x14ac:dyDescent="0.45">
      <c r="C2" t="s">
        <v>0</v>
      </c>
      <c r="D2" t="s">
        <v>1</v>
      </c>
      <c r="E2" t="s">
        <v>2</v>
      </c>
    </row>
    <row r="3" spans="2:8" x14ac:dyDescent="0.45">
      <c r="C3">
        <v>2.62</v>
      </c>
      <c r="D3">
        <v>3</v>
      </c>
      <c r="E3">
        <v>2.9</v>
      </c>
      <c r="G3" t="s">
        <v>3</v>
      </c>
    </row>
    <row r="4" spans="2:8" x14ac:dyDescent="0.45">
      <c r="C4">
        <f>1/C3</f>
        <v>0.38167938931297707</v>
      </c>
      <c r="D4">
        <f t="shared" ref="D4:E4" si="0">1/D3</f>
        <v>0.33333333333333331</v>
      </c>
      <c r="E4">
        <f t="shared" si="0"/>
        <v>0.34482758620689657</v>
      </c>
      <c r="G4">
        <f>(SUM(C4:E4)-1)/3</f>
        <v>1.9946769617735633E-2</v>
      </c>
    </row>
    <row r="6" spans="2:8" x14ac:dyDescent="0.45">
      <c r="C6" t="s">
        <v>0</v>
      </c>
      <c r="D6" t="s">
        <v>1</v>
      </c>
      <c r="E6" t="s">
        <v>2</v>
      </c>
    </row>
    <row r="7" spans="2:8" x14ac:dyDescent="0.45">
      <c r="C7" s="1">
        <v>0.36</v>
      </c>
      <c r="D7" s="1">
        <v>0.31</v>
      </c>
      <c r="E7" s="1">
        <v>0.33</v>
      </c>
    </row>
    <row r="11" spans="2:8" x14ac:dyDescent="0.45">
      <c r="B11" t="s">
        <v>5</v>
      </c>
      <c r="C11" t="s">
        <v>6</v>
      </c>
      <c r="F11" t="s">
        <v>7</v>
      </c>
      <c r="G11" t="s">
        <v>8</v>
      </c>
    </row>
    <row r="12" spans="2:8" x14ac:dyDescent="0.45">
      <c r="B12">
        <v>1.1100000000000001</v>
      </c>
      <c r="C12">
        <v>6.5</v>
      </c>
      <c r="F12">
        <v>1.53</v>
      </c>
      <c r="G12">
        <v>2.37</v>
      </c>
    </row>
    <row r="13" spans="2:8" x14ac:dyDescent="0.45">
      <c r="B13">
        <f>1/B12</f>
        <v>0.9009009009009008</v>
      </c>
      <c r="C13">
        <f>1/C12</f>
        <v>0.15384615384615385</v>
      </c>
      <c r="D13">
        <f>(SUM(B13:C13)-1)/2</f>
        <v>2.7373527373527384E-2</v>
      </c>
      <c r="F13">
        <f>1/F12</f>
        <v>0.65359477124183007</v>
      </c>
      <c r="G13">
        <f>1/G12</f>
        <v>0.42194092827004215</v>
      </c>
      <c r="H13">
        <f>(SUM(F13:G13)-1)/2</f>
        <v>3.7767849755936167E-2</v>
      </c>
    </row>
    <row r="14" spans="2:8" x14ac:dyDescent="0.45">
      <c r="B14" s="1">
        <f>B13-D13</f>
        <v>0.87352737352737342</v>
      </c>
      <c r="C14" s="1">
        <f>C13-D13</f>
        <v>0.12647262647262647</v>
      </c>
      <c r="F14" s="1">
        <f>F13-H13</f>
        <v>0.61582692148589391</v>
      </c>
      <c r="G14" s="1">
        <f>G13-H13</f>
        <v>0.38417307851410598</v>
      </c>
    </row>
    <row r="18" spans="1:8" x14ac:dyDescent="0.45">
      <c r="B18" t="s">
        <v>9</v>
      </c>
      <c r="C18" t="s">
        <v>10</v>
      </c>
      <c r="F18" t="s">
        <v>11</v>
      </c>
      <c r="G18" t="s">
        <v>12</v>
      </c>
    </row>
    <row r="19" spans="1:8" x14ac:dyDescent="0.45">
      <c r="B19">
        <v>2.7</v>
      </c>
      <c r="C19">
        <v>1.44</v>
      </c>
      <c r="F19">
        <v>5.5</v>
      </c>
      <c r="G19">
        <v>1.1399999999999999</v>
      </c>
    </row>
    <row r="20" spans="1:8" x14ac:dyDescent="0.45">
      <c r="B20">
        <f>1/B19</f>
        <v>0.37037037037037035</v>
      </c>
      <c r="C20">
        <f>1/C19</f>
        <v>0.69444444444444442</v>
      </c>
      <c r="D20">
        <f>(SUM(B20:C20)-1)/2</f>
        <v>3.240740740740744E-2</v>
      </c>
      <c r="F20">
        <f>1/F19</f>
        <v>0.18181818181818182</v>
      </c>
      <c r="G20">
        <f>1/G19</f>
        <v>0.87719298245614041</v>
      </c>
      <c r="H20">
        <f>(SUM(F20:G20)-1)/2</f>
        <v>2.9505582137161146E-2</v>
      </c>
    </row>
    <row r="21" spans="1:8" x14ac:dyDescent="0.45">
      <c r="B21" s="1">
        <f>B20-D20</f>
        <v>0.33796296296296291</v>
      </c>
      <c r="C21" s="1">
        <f>C20-D20</f>
        <v>0.66203703703703698</v>
      </c>
      <c r="F21" s="1">
        <f>F20-H20</f>
        <v>0.15231259968102068</v>
      </c>
      <c r="G21" s="1">
        <f>G20-H20</f>
        <v>0.84768740031897927</v>
      </c>
    </row>
    <row r="24" spans="1:8" x14ac:dyDescent="0.45">
      <c r="C24" t="s">
        <v>14</v>
      </c>
      <c r="D24" t="s">
        <v>17</v>
      </c>
      <c r="E24" t="s">
        <v>15</v>
      </c>
      <c r="F24" t="s">
        <v>16</v>
      </c>
    </row>
    <row r="25" spans="1:8" x14ac:dyDescent="0.45">
      <c r="B25" t="s">
        <v>4</v>
      </c>
      <c r="C25" s="1">
        <v>0.87352737352737342</v>
      </c>
      <c r="D25" s="1">
        <v>0.61582692148589391</v>
      </c>
      <c r="E25" s="1">
        <v>0.33796296296296291</v>
      </c>
      <c r="F25" s="1">
        <v>0.15231259968102068</v>
      </c>
    </row>
    <row r="26" spans="1:8" x14ac:dyDescent="0.45">
      <c r="B26" t="s">
        <v>13</v>
      </c>
      <c r="C26" s="1">
        <v>0.12647262647262647</v>
      </c>
      <c r="D26" s="1">
        <v>0.38417307851410598</v>
      </c>
      <c r="E26" s="1">
        <v>0.66203703703703698</v>
      </c>
      <c r="F26" s="1">
        <v>0.84768740031897927</v>
      </c>
    </row>
    <row r="29" spans="1:8" x14ac:dyDescent="0.45">
      <c r="A29" t="s">
        <v>50</v>
      </c>
      <c r="B29" t="s">
        <v>28</v>
      </c>
      <c r="C29" t="s">
        <v>27</v>
      </c>
      <c r="D29" t="s">
        <v>49</v>
      </c>
      <c r="E29" t="s">
        <v>51</v>
      </c>
    </row>
    <row r="30" spans="1:8" x14ac:dyDescent="0.45">
      <c r="A30" t="s">
        <v>1</v>
      </c>
      <c r="B30" t="s">
        <v>33</v>
      </c>
      <c r="C30">
        <v>6</v>
      </c>
      <c r="D30" s="2">
        <f t="shared" ref="D30:D58" si="1">1/C30</f>
        <v>0.16666666666666666</v>
      </c>
      <c r="E30">
        <v>0</v>
      </c>
    </row>
    <row r="31" spans="1:8" x14ac:dyDescent="0.45">
      <c r="A31" s="5" t="s">
        <v>0</v>
      </c>
      <c r="B31" t="s">
        <v>18</v>
      </c>
      <c r="C31">
        <v>6.5</v>
      </c>
      <c r="D31" s="4">
        <f t="shared" si="1"/>
        <v>0.15384615384615385</v>
      </c>
      <c r="E31">
        <v>1</v>
      </c>
    </row>
    <row r="32" spans="1:8" x14ac:dyDescent="0.45">
      <c r="A32" t="s">
        <v>2</v>
      </c>
      <c r="B32" t="s">
        <v>37</v>
      </c>
      <c r="C32">
        <v>6.5</v>
      </c>
      <c r="D32" s="2">
        <f t="shared" si="1"/>
        <v>0.15384615384615385</v>
      </c>
      <c r="E32">
        <v>1</v>
      </c>
    </row>
    <row r="33" spans="1:5" x14ac:dyDescent="0.45">
      <c r="A33" t="s">
        <v>1</v>
      </c>
      <c r="B33" t="s">
        <v>34</v>
      </c>
      <c r="C33">
        <v>6</v>
      </c>
      <c r="D33" s="2">
        <f t="shared" si="1"/>
        <v>0.16666666666666666</v>
      </c>
      <c r="E33">
        <v>1</v>
      </c>
    </row>
    <row r="34" spans="1:5" x14ac:dyDescent="0.45">
      <c r="A34" s="5" t="s">
        <v>0</v>
      </c>
      <c r="B34" t="s">
        <v>19</v>
      </c>
      <c r="C34">
        <v>12</v>
      </c>
      <c r="D34" s="4">
        <f t="shared" si="1"/>
        <v>8.3333333333333329E-2</v>
      </c>
      <c r="E34">
        <v>2</v>
      </c>
    </row>
    <row r="35" spans="1:5" x14ac:dyDescent="0.45">
      <c r="A35" t="s">
        <v>2</v>
      </c>
      <c r="B35" t="s">
        <v>38</v>
      </c>
      <c r="C35">
        <v>12</v>
      </c>
      <c r="D35" s="2">
        <f t="shared" si="1"/>
        <v>8.3333333333333329E-2</v>
      </c>
      <c r="E35">
        <v>2</v>
      </c>
    </row>
    <row r="36" spans="1:5" x14ac:dyDescent="0.45">
      <c r="A36" s="5" t="s">
        <v>0</v>
      </c>
      <c r="B36" t="s">
        <v>21</v>
      </c>
      <c r="C36">
        <v>29</v>
      </c>
      <c r="D36" s="4">
        <f t="shared" si="1"/>
        <v>3.4482758620689655E-2</v>
      </c>
      <c r="E36">
        <v>3</v>
      </c>
    </row>
    <row r="37" spans="1:5" x14ac:dyDescent="0.45">
      <c r="A37" t="s">
        <v>2</v>
      </c>
      <c r="B37" t="s">
        <v>40</v>
      </c>
      <c r="C37">
        <v>29</v>
      </c>
      <c r="D37" s="2">
        <f t="shared" si="1"/>
        <v>3.4482758620689655E-2</v>
      </c>
      <c r="E37">
        <v>3</v>
      </c>
    </row>
    <row r="38" spans="1:5" x14ac:dyDescent="0.45">
      <c r="A38" s="5" t="s">
        <v>0</v>
      </c>
      <c r="B38" t="s">
        <v>20</v>
      </c>
      <c r="C38">
        <v>11</v>
      </c>
      <c r="D38" s="4">
        <f t="shared" si="1"/>
        <v>9.0909090909090912E-2</v>
      </c>
      <c r="E38">
        <v>3</v>
      </c>
    </row>
    <row r="39" spans="1:5" x14ac:dyDescent="0.45">
      <c r="A39" t="s">
        <v>2</v>
      </c>
      <c r="B39" t="s">
        <v>39</v>
      </c>
      <c r="C39">
        <v>11</v>
      </c>
      <c r="D39" s="2">
        <f t="shared" si="1"/>
        <v>9.0909090909090912E-2</v>
      </c>
      <c r="E39">
        <v>3</v>
      </c>
    </row>
    <row r="40" spans="1:5" hidden="1" x14ac:dyDescent="0.45">
      <c r="A40" t="s">
        <v>0</v>
      </c>
      <c r="B40" t="s">
        <v>24</v>
      </c>
      <c r="C40">
        <v>67</v>
      </c>
      <c r="D40" s="2">
        <f t="shared" si="1"/>
        <v>1.4925373134328358E-2</v>
      </c>
      <c r="E40">
        <v>4</v>
      </c>
    </row>
    <row r="41" spans="1:5" hidden="1" x14ac:dyDescent="0.45">
      <c r="A41" t="s">
        <v>2</v>
      </c>
      <c r="B41" t="s">
        <v>43</v>
      </c>
      <c r="C41">
        <v>67</v>
      </c>
      <c r="D41" s="2">
        <f t="shared" si="1"/>
        <v>1.4925373134328358E-2</v>
      </c>
      <c r="E41">
        <v>4</v>
      </c>
    </row>
    <row r="42" spans="1:5" x14ac:dyDescent="0.45">
      <c r="A42" t="s">
        <v>0</v>
      </c>
      <c r="B42" t="s">
        <v>22</v>
      </c>
      <c r="C42">
        <v>29</v>
      </c>
      <c r="D42" s="2">
        <f t="shared" si="1"/>
        <v>3.4482758620689655E-2</v>
      </c>
      <c r="E42">
        <v>4</v>
      </c>
    </row>
    <row r="43" spans="1:5" x14ac:dyDescent="0.45">
      <c r="A43" t="s">
        <v>2</v>
      </c>
      <c r="B43" t="s">
        <v>41</v>
      </c>
      <c r="C43">
        <v>29</v>
      </c>
      <c r="D43" s="2">
        <f t="shared" si="1"/>
        <v>3.4482758620689655E-2</v>
      </c>
      <c r="E43">
        <v>4</v>
      </c>
    </row>
    <row r="44" spans="1:5" x14ac:dyDescent="0.45">
      <c r="A44" t="s">
        <v>1</v>
      </c>
      <c r="B44" t="s">
        <v>35</v>
      </c>
      <c r="C44">
        <v>19</v>
      </c>
      <c r="D44" s="2">
        <f t="shared" si="1"/>
        <v>5.2631578947368418E-2</v>
      </c>
      <c r="E44">
        <v>4</v>
      </c>
    </row>
    <row r="45" spans="1:5" hidden="1" x14ac:dyDescent="0.45">
      <c r="A45" t="s">
        <v>0</v>
      </c>
      <c r="B45" t="s">
        <v>30</v>
      </c>
      <c r="C45">
        <v>201</v>
      </c>
      <c r="D45" s="2">
        <f t="shared" si="1"/>
        <v>4.9751243781094526E-3</v>
      </c>
      <c r="E45">
        <v>5</v>
      </c>
    </row>
    <row r="46" spans="1:5" hidden="1" x14ac:dyDescent="0.45">
      <c r="A46" t="s">
        <v>0</v>
      </c>
      <c r="B46" t="s">
        <v>25</v>
      </c>
      <c r="C46">
        <v>67</v>
      </c>
      <c r="D46" s="2">
        <f t="shared" si="1"/>
        <v>1.4925373134328358E-2</v>
      </c>
      <c r="E46">
        <v>5</v>
      </c>
    </row>
    <row r="47" spans="1:5" hidden="1" x14ac:dyDescent="0.45">
      <c r="A47" t="s">
        <v>2</v>
      </c>
      <c r="B47" t="s">
        <v>44</v>
      </c>
      <c r="C47">
        <v>67</v>
      </c>
      <c r="D47" s="2">
        <f t="shared" si="1"/>
        <v>1.4925373134328358E-2</v>
      </c>
      <c r="E47">
        <v>5</v>
      </c>
    </row>
    <row r="48" spans="1:5" x14ac:dyDescent="0.45">
      <c r="A48" t="s">
        <v>0</v>
      </c>
      <c r="B48" t="s">
        <v>23</v>
      </c>
      <c r="C48">
        <v>41</v>
      </c>
      <c r="D48" s="2">
        <f t="shared" si="1"/>
        <v>2.4390243902439025E-2</v>
      </c>
      <c r="E48">
        <v>5</v>
      </c>
    </row>
    <row r="49" spans="1:5" x14ac:dyDescent="0.45">
      <c r="A49" t="s">
        <v>2</v>
      </c>
      <c r="B49" t="s">
        <v>42</v>
      </c>
      <c r="C49">
        <v>41</v>
      </c>
      <c r="D49" s="2">
        <f t="shared" si="1"/>
        <v>2.4390243902439025E-2</v>
      </c>
      <c r="E49">
        <v>5</v>
      </c>
    </row>
    <row r="50" spans="1:5" hidden="1" x14ac:dyDescent="0.45">
      <c r="A50" t="s">
        <v>0</v>
      </c>
      <c r="B50" t="s">
        <v>31</v>
      </c>
      <c r="C50">
        <v>201</v>
      </c>
      <c r="D50" s="2">
        <f t="shared" si="1"/>
        <v>4.9751243781094526E-3</v>
      </c>
      <c r="E50">
        <v>6</v>
      </c>
    </row>
    <row r="51" spans="1:5" hidden="1" x14ac:dyDescent="0.45">
      <c r="A51" t="s">
        <v>2</v>
      </c>
      <c r="B51" t="s">
        <v>47</v>
      </c>
      <c r="C51">
        <v>201</v>
      </c>
      <c r="D51" s="2">
        <f t="shared" si="1"/>
        <v>4.9751243781094526E-3</v>
      </c>
      <c r="E51">
        <v>6</v>
      </c>
    </row>
    <row r="52" spans="1:5" hidden="1" x14ac:dyDescent="0.45">
      <c r="A52" t="s">
        <v>0</v>
      </c>
      <c r="B52" t="s">
        <v>26</v>
      </c>
      <c r="C52">
        <v>101</v>
      </c>
      <c r="D52" s="2">
        <f t="shared" si="1"/>
        <v>9.9009900990099011E-3</v>
      </c>
      <c r="E52">
        <v>6</v>
      </c>
    </row>
    <row r="53" spans="1:5" hidden="1" x14ac:dyDescent="0.45">
      <c r="A53" t="s">
        <v>2</v>
      </c>
      <c r="B53" t="s">
        <v>45</v>
      </c>
      <c r="C53">
        <v>101</v>
      </c>
      <c r="D53" s="2">
        <f t="shared" si="1"/>
        <v>9.9009900990099011E-3</v>
      </c>
      <c r="E53">
        <v>6</v>
      </c>
    </row>
    <row r="54" spans="1:5" hidden="1" x14ac:dyDescent="0.45">
      <c r="A54" t="s">
        <v>1</v>
      </c>
      <c r="B54" t="s">
        <v>36</v>
      </c>
      <c r="C54">
        <v>81</v>
      </c>
      <c r="D54" s="2">
        <f t="shared" si="1"/>
        <v>1.2345679012345678E-2</v>
      </c>
      <c r="E54">
        <v>6</v>
      </c>
    </row>
    <row r="55" spans="1:5" hidden="1" x14ac:dyDescent="0.45">
      <c r="A55" t="s">
        <v>0</v>
      </c>
      <c r="B55" t="s">
        <v>32</v>
      </c>
      <c r="C55">
        <v>351</v>
      </c>
      <c r="D55" s="2">
        <f t="shared" si="1"/>
        <v>2.8490028490028491E-3</v>
      </c>
      <c r="E55">
        <v>7</v>
      </c>
    </row>
    <row r="56" spans="1:5" hidden="1" x14ac:dyDescent="0.45">
      <c r="A56" t="s">
        <v>2</v>
      </c>
      <c r="B56" t="s">
        <v>48</v>
      </c>
      <c r="C56">
        <v>351</v>
      </c>
      <c r="D56" s="2">
        <f t="shared" si="1"/>
        <v>2.8490028490028491E-3</v>
      </c>
      <c r="E56">
        <v>7</v>
      </c>
    </row>
    <row r="57" spans="1:5" hidden="1" x14ac:dyDescent="0.45">
      <c r="A57" t="s">
        <v>0</v>
      </c>
      <c r="B57" t="s">
        <v>29</v>
      </c>
      <c r="C57">
        <v>201</v>
      </c>
      <c r="D57" s="2">
        <f t="shared" si="1"/>
        <v>4.9751243781094526E-3</v>
      </c>
      <c r="E57">
        <v>7</v>
      </c>
    </row>
    <row r="58" spans="1:5" hidden="1" x14ac:dyDescent="0.45">
      <c r="A58" t="s">
        <v>2</v>
      </c>
      <c r="B58" t="s">
        <v>46</v>
      </c>
      <c r="C58">
        <v>201</v>
      </c>
      <c r="D58" s="2">
        <f t="shared" si="1"/>
        <v>4.9751243781094526E-3</v>
      </c>
      <c r="E58">
        <v>7</v>
      </c>
    </row>
    <row r="60" spans="1:5" x14ac:dyDescent="0.45">
      <c r="C60" t="s">
        <v>3</v>
      </c>
      <c r="D60">
        <f>(SUM(D30:D58)-1)/29</f>
        <v>1.2112978278680256E-2</v>
      </c>
    </row>
    <row r="61" spans="1:5" x14ac:dyDescent="0.45">
      <c r="D61" s="3">
        <f>SUM(D30:D58)</f>
        <v>1.3512763700817274</v>
      </c>
    </row>
    <row r="63" spans="1:5" x14ac:dyDescent="0.45">
      <c r="B63" t="s">
        <v>0</v>
      </c>
      <c r="C63" t="s">
        <v>2</v>
      </c>
    </row>
    <row r="64" spans="1:5" x14ac:dyDescent="0.45">
      <c r="A64" t="s">
        <v>52</v>
      </c>
      <c r="B64" s="1">
        <v>0.154</v>
      </c>
      <c r="C64" s="1">
        <v>0.154</v>
      </c>
    </row>
    <row r="65" spans="1:7" x14ac:dyDescent="0.45">
      <c r="A65" t="s">
        <v>53</v>
      </c>
      <c r="B65" s="1"/>
      <c r="C65" s="1"/>
    </row>
    <row r="66" spans="1:7" x14ac:dyDescent="0.45">
      <c r="B66" s="1"/>
      <c r="C66" s="1"/>
      <c r="D66" s="2"/>
      <c r="E66" s="2"/>
      <c r="F66" s="2"/>
      <c r="G66" s="2"/>
    </row>
    <row r="67" spans="1:7" x14ac:dyDescent="0.45">
      <c r="B67" s="1"/>
      <c r="C67" s="1"/>
      <c r="D67" s="2"/>
      <c r="E67" s="2"/>
      <c r="F67" s="2"/>
      <c r="G67" s="2"/>
    </row>
    <row r="68" spans="1:7" x14ac:dyDescent="0.45">
      <c r="B68" s="1"/>
      <c r="C68" s="1"/>
    </row>
    <row r="69" spans="1:7" x14ac:dyDescent="0.45">
      <c r="B69" s="1"/>
      <c r="C69" s="1"/>
    </row>
    <row r="70" spans="1:7" x14ac:dyDescent="0.45">
      <c r="B70" s="1"/>
      <c r="C70" s="1"/>
    </row>
    <row r="71" spans="1:7" x14ac:dyDescent="0.45">
      <c r="B71" s="1"/>
      <c r="C71" s="1"/>
    </row>
    <row r="72" spans="1:7" x14ac:dyDescent="0.45">
      <c r="B72" s="1"/>
      <c r="C72" s="1"/>
    </row>
    <row r="73" spans="1:7" x14ac:dyDescent="0.45">
      <c r="B73" s="1"/>
      <c r="C73" s="1"/>
    </row>
    <row r="74" spans="1:7" x14ac:dyDescent="0.45">
      <c r="B74" s="1"/>
      <c r="C74" s="1"/>
    </row>
    <row r="75" spans="1:7" x14ac:dyDescent="0.45">
      <c r="B75" s="1"/>
      <c r="C75" s="1"/>
    </row>
    <row r="76" spans="1:7" x14ac:dyDescent="0.45">
      <c r="B76" s="1"/>
      <c r="C76" s="1"/>
    </row>
    <row r="77" spans="1:7" x14ac:dyDescent="0.45">
      <c r="B77" s="1"/>
      <c r="C77" s="1"/>
    </row>
    <row r="78" spans="1:7" x14ac:dyDescent="0.45">
      <c r="B78" s="1"/>
      <c r="C78" s="1"/>
    </row>
    <row r="79" spans="1:7" x14ac:dyDescent="0.45">
      <c r="B79" s="1"/>
      <c r="C79" s="1"/>
    </row>
    <row r="80" spans="1:7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</sheetData>
  <autoFilter ref="A29:E58" xr:uid="{1F5BF6AA-E7AB-42C4-9D7B-9BB81B7072E6}">
    <filterColumn colId="3">
      <filters>
        <filter val="15.4%"/>
        <filter val="16.7%"/>
        <filter val="2.4%"/>
        <filter val="3.4%"/>
        <filter val="5.3%"/>
        <filter val="8.3%"/>
        <filter val="9.1%"/>
      </filters>
    </filterColumn>
    <sortState xmlns:xlrd2="http://schemas.microsoft.com/office/spreadsheetml/2017/richdata2" ref="A30:E58">
      <sortCondition ref="E29:E5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6A6C-97A0-4F90-AFF0-A29F7A2C853C}">
  <dimension ref="B2:N23"/>
  <sheetViews>
    <sheetView tabSelected="1" workbookViewId="0">
      <selection activeCell="L6" sqref="L6"/>
    </sheetView>
  </sheetViews>
  <sheetFormatPr defaultRowHeight="14.25" x14ac:dyDescent="0.45"/>
  <sheetData>
    <row r="2" spans="2:14" x14ac:dyDescent="0.45">
      <c r="B2" t="s">
        <v>54</v>
      </c>
      <c r="C2" t="s">
        <v>55</v>
      </c>
      <c r="D2" t="s">
        <v>56</v>
      </c>
      <c r="J2" t="s">
        <v>61</v>
      </c>
      <c r="K2" t="s">
        <v>62</v>
      </c>
      <c r="L2" t="s">
        <v>63</v>
      </c>
    </row>
    <row r="3" spans="2:14" x14ac:dyDescent="0.45">
      <c r="B3">
        <v>2.4</v>
      </c>
      <c r="C3">
        <v>3.3</v>
      </c>
      <c r="D3">
        <v>3</v>
      </c>
      <c r="J3">
        <v>1.5</v>
      </c>
      <c r="K3">
        <v>5</v>
      </c>
      <c r="L3">
        <v>7.5</v>
      </c>
      <c r="N3" t="s">
        <v>3</v>
      </c>
    </row>
    <row r="4" spans="2:14" x14ac:dyDescent="0.45">
      <c r="B4">
        <f>1/B3</f>
        <v>0.41666666666666669</v>
      </c>
      <c r="C4">
        <f t="shared" ref="C4:D4" si="0">1/C3</f>
        <v>0.30303030303030304</v>
      </c>
      <c r="D4">
        <f t="shared" si="0"/>
        <v>0.33333333333333331</v>
      </c>
      <c r="F4">
        <f>(SUM(B4:D4)-1)/3</f>
        <v>1.7676767676767662E-2</v>
      </c>
      <c r="J4">
        <f>1/J3</f>
        <v>0.66666666666666663</v>
      </c>
      <c r="K4">
        <f t="shared" ref="K4:L4" si="1">1/K3</f>
        <v>0.2</v>
      </c>
      <c r="L4">
        <f t="shared" si="1"/>
        <v>0.13333333333333333</v>
      </c>
      <c r="N4" s="6">
        <v>0.08</v>
      </c>
    </row>
    <row r="5" spans="2:14" x14ac:dyDescent="0.45">
      <c r="J5">
        <f>J4+$N$4/3</f>
        <v>0.69333333333333325</v>
      </c>
      <c r="K5">
        <f t="shared" ref="K5:L5" si="2">K4+$N$4/3</f>
        <v>0.22666666666666668</v>
      </c>
      <c r="L5">
        <f t="shared" si="2"/>
        <v>0.16</v>
      </c>
    </row>
    <row r="6" spans="2:14" x14ac:dyDescent="0.45">
      <c r="J6">
        <f>1/J5</f>
        <v>1.4423076923076925</v>
      </c>
      <c r="K6">
        <f t="shared" ref="K6:L6" si="3">1/K5</f>
        <v>4.4117647058823524</v>
      </c>
      <c r="L6">
        <f t="shared" si="3"/>
        <v>6.25</v>
      </c>
    </row>
    <row r="7" spans="2:14" x14ac:dyDescent="0.45">
      <c r="B7" t="s">
        <v>54</v>
      </c>
      <c r="C7" t="s">
        <v>55</v>
      </c>
      <c r="D7" t="s">
        <v>56</v>
      </c>
    </row>
    <row r="8" spans="2:14" x14ac:dyDescent="0.45">
      <c r="B8" s="1">
        <f>B4-$F$4</f>
        <v>0.39898989898989901</v>
      </c>
      <c r="C8" s="1">
        <f t="shared" ref="C8:D8" si="4">C4-$F$4</f>
        <v>0.28535353535353536</v>
      </c>
      <c r="D8" s="1">
        <f t="shared" si="4"/>
        <v>0.31565656565656564</v>
      </c>
    </row>
    <row r="11" spans="2:14" x14ac:dyDescent="0.45">
      <c r="B11" t="s">
        <v>57</v>
      </c>
      <c r="C11" t="s">
        <v>55</v>
      </c>
      <c r="D11" t="s">
        <v>58</v>
      </c>
    </row>
    <row r="12" spans="2:14" x14ac:dyDescent="0.45">
      <c r="B12">
        <v>2.1</v>
      </c>
      <c r="C12">
        <v>3.25</v>
      </c>
      <c r="D12">
        <v>3.6</v>
      </c>
    </row>
    <row r="13" spans="2:14" x14ac:dyDescent="0.45">
      <c r="B13">
        <f>1/B12</f>
        <v>0.47619047619047616</v>
      </c>
      <c r="C13">
        <f t="shared" ref="C13:D13" si="5">1/C12</f>
        <v>0.30769230769230771</v>
      </c>
      <c r="D13">
        <f t="shared" si="5"/>
        <v>0.27777777777777779</v>
      </c>
      <c r="F13">
        <f>(SUM(B13:D13)-1)/3</f>
        <v>2.0553520553520555E-2</v>
      </c>
    </row>
    <row r="16" spans="2:14" x14ac:dyDescent="0.45">
      <c r="B16" t="s">
        <v>57</v>
      </c>
      <c r="C16" t="s">
        <v>55</v>
      </c>
      <c r="D16" t="s">
        <v>58</v>
      </c>
    </row>
    <row r="17" spans="2:6" x14ac:dyDescent="0.45">
      <c r="B17" s="1">
        <f>B13-$F$13</f>
        <v>0.45563695563695561</v>
      </c>
      <c r="C17" s="1">
        <f t="shared" ref="C17:D17" si="6">C13-$F$13</f>
        <v>0.28713878713878715</v>
      </c>
      <c r="D17" s="1">
        <f t="shared" si="6"/>
        <v>0.25722425722425724</v>
      </c>
      <c r="F17">
        <f>SUM(B17:D17)</f>
        <v>1</v>
      </c>
    </row>
    <row r="20" spans="2:6" x14ac:dyDescent="0.45">
      <c r="B20" t="s">
        <v>59</v>
      </c>
      <c r="C20" t="s">
        <v>55</v>
      </c>
      <c r="D20" t="s">
        <v>60</v>
      </c>
    </row>
    <row r="21" spans="2:6" x14ac:dyDescent="0.45">
      <c r="B21">
        <v>2.75</v>
      </c>
      <c r="C21">
        <v>3.3</v>
      </c>
      <c r="D21">
        <v>2.6</v>
      </c>
    </row>
    <row r="22" spans="2:6" x14ac:dyDescent="0.45">
      <c r="B22">
        <f>1/B21</f>
        <v>0.36363636363636365</v>
      </c>
      <c r="C22">
        <f t="shared" ref="C22:D22" si="7">1/C21</f>
        <v>0.30303030303030304</v>
      </c>
      <c r="D22">
        <f t="shared" si="7"/>
        <v>0.38461538461538458</v>
      </c>
      <c r="F22">
        <f>(SUM(B22:D22)-1)/3</f>
        <v>1.7094017094017106E-2</v>
      </c>
    </row>
    <row r="23" spans="2:6" x14ac:dyDescent="0.45">
      <c r="B23" s="1">
        <f>B22-$F$22</f>
        <v>0.34654234654234656</v>
      </c>
      <c r="C23" s="1">
        <f t="shared" ref="C23:D23" si="8">C22-$F$22</f>
        <v>0.28593628593628595</v>
      </c>
      <c r="D23" s="1">
        <f t="shared" si="8"/>
        <v>0.36752136752136749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Atlas_Tigres_ida</vt:lpstr>
      <vt:lpstr>Sheet2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2022-05-18T13:31:00Z</dcterms:created>
  <dcterms:modified xsi:type="dcterms:W3CDTF">2022-05-23T16:33:21Z</dcterms:modified>
</cp:coreProperties>
</file>