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9B812B99-0966-4BE8-911B-19429D3E2660}" xr6:coauthVersionLast="45" xr6:coauthVersionMax="45" xr10:uidLastSave="{00000000-0000-0000-0000-000000000000}"/>
  <bookViews>
    <workbookView xWindow="-98" yWindow="-98" windowWidth="22695" windowHeight="14595" activeTab="4" xr2:uid="{00000000-000D-0000-FFFF-FFFF00000000}"/>
  </bookViews>
  <sheets>
    <sheet name="profiles" sheetId="1" r:id="rId1"/>
    <sheet name="obSG-vs-exSG" sheetId="3" r:id="rId2"/>
    <sheet name="obCG-vs-exCG" sheetId="4" r:id="rId3"/>
    <sheet name="Sheet1" sheetId="2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N42" i="1"/>
  <c r="K42" i="1"/>
  <c r="H42" i="1"/>
  <c r="BD19" i="1" l="1"/>
  <c r="BD10" i="1"/>
  <c r="BD7" i="1"/>
  <c r="BD2" i="1"/>
  <c r="BD5" i="1"/>
  <c r="BD12" i="1"/>
  <c r="BD15" i="1"/>
  <c r="BD4" i="1"/>
  <c r="BD13" i="1"/>
  <c r="BD16" i="1"/>
  <c r="BD14" i="1"/>
  <c r="BD22" i="1"/>
  <c r="BD21" i="1"/>
  <c r="BD23" i="1"/>
  <c r="BD20" i="1"/>
  <c r="BD9" i="1"/>
  <c r="BD3" i="1"/>
  <c r="BD8" i="1"/>
  <c r="BD11" i="1"/>
  <c r="BD18" i="1"/>
  <c r="BD6" i="1"/>
  <c r="BD24" i="1"/>
  <c r="BD25" i="1"/>
  <c r="BD27" i="1"/>
  <c r="BD17" i="1"/>
  <c r="BD29" i="1"/>
  <c r="BD30" i="1"/>
  <c r="BD28" i="1"/>
  <c r="BD26" i="1"/>
  <c r="N25" i="1"/>
  <c r="N2" i="1"/>
  <c r="N10" i="1"/>
  <c r="N13" i="1"/>
  <c r="N26" i="1"/>
  <c r="N17" i="1"/>
  <c r="N16" i="1"/>
  <c r="N15" i="1"/>
  <c r="N4" i="1"/>
  <c r="N19" i="1"/>
  <c r="N7" i="1"/>
  <c r="N5" i="1"/>
  <c r="N27" i="1"/>
  <c r="N14" i="1"/>
  <c r="N22" i="1"/>
  <c r="N11" i="1"/>
  <c r="N18" i="1"/>
  <c r="N23" i="1"/>
  <c r="N9" i="1"/>
  <c r="N29" i="1"/>
  <c r="N30" i="1"/>
  <c r="N12" i="1"/>
  <c r="N8" i="1"/>
  <c r="N20" i="1"/>
  <c r="N3" i="1"/>
  <c r="N6" i="1"/>
  <c r="N21" i="1"/>
  <c r="N24" i="1"/>
  <c r="N28" i="1"/>
  <c r="J25" i="1"/>
  <c r="J2" i="1"/>
  <c r="J10" i="1"/>
  <c r="J13" i="1"/>
  <c r="J26" i="1"/>
  <c r="J17" i="1"/>
  <c r="J16" i="1"/>
  <c r="J15" i="1"/>
  <c r="J4" i="1"/>
  <c r="J19" i="1"/>
  <c r="J7" i="1"/>
  <c r="J5" i="1"/>
  <c r="J27" i="1"/>
  <c r="J14" i="1"/>
  <c r="J22" i="1"/>
  <c r="J11" i="1"/>
  <c r="J18" i="1"/>
  <c r="J23" i="1"/>
  <c r="J9" i="1"/>
  <c r="J29" i="1"/>
  <c r="J30" i="1"/>
  <c r="J12" i="1"/>
  <c r="J8" i="1"/>
  <c r="J20" i="1"/>
  <c r="J3" i="1"/>
  <c r="J6" i="1"/>
  <c r="J21" i="1"/>
  <c r="J24" i="1"/>
  <c r="J28" i="1"/>
</calcChain>
</file>

<file path=xl/sharedStrings.xml><?xml version="1.0" encoding="utf-8"?>
<sst xmlns="http://schemas.openxmlformats.org/spreadsheetml/2006/main" count="242" uniqueCount="158">
  <si>
    <t>Matches</t>
  </si>
  <si>
    <t>H_Matches</t>
  </si>
  <si>
    <t>A_Matches</t>
  </si>
  <si>
    <t>Performance</t>
  </si>
  <si>
    <t>Wins%</t>
  </si>
  <si>
    <t>Draws%</t>
  </si>
  <si>
    <t>Losses%</t>
  </si>
  <si>
    <t>H_Wins%</t>
  </si>
  <si>
    <t>H_Draws%</t>
  </si>
  <si>
    <t>H_Losses%</t>
  </si>
  <si>
    <t>A_Wins%</t>
  </si>
  <si>
    <t>A_Draws%</t>
  </si>
  <si>
    <t>A_Losses%</t>
  </si>
  <si>
    <t>obWins</t>
  </si>
  <si>
    <t>exWins</t>
  </si>
  <si>
    <t>obDraws</t>
  </si>
  <si>
    <t>exDraws</t>
  </si>
  <si>
    <t>obLosses</t>
  </si>
  <si>
    <t>exLosses</t>
  </si>
  <si>
    <t>H_obWins</t>
  </si>
  <si>
    <t>H_exWins</t>
  </si>
  <si>
    <t>H_obDraws</t>
  </si>
  <si>
    <t>H_exDraws</t>
  </si>
  <si>
    <t>H_obLosses</t>
  </si>
  <si>
    <t>H_exLosses</t>
  </si>
  <si>
    <t>A_obWins</t>
  </si>
  <si>
    <t>A_exWins</t>
  </si>
  <si>
    <t>A_obDraws</t>
  </si>
  <si>
    <t>A_exDraws</t>
  </si>
  <si>
    <t>A_obLosses</t>
  </si>
  <si>
    <t>A_exLosses</t>
  </si>
  <si>
    <t>obPPM</t>
  </si>
  <si>
    <t>exPPM</t>
  </si>
  <si>
    <t>obPts</t>
  </si>
  <si>
    <t>exPts</t>
  </si>
  <si>
    <t>h_obPts</t>
  </si>
  <si>
    <t>h_exPts</t>
  </si>
  <si>
    <t>a_obPts</t>
  </si>
  <si>
    <t>a_exPts</t>
  </si>
  <si>
    <t>obSG</t>
  </si>
  <si>
    <t>obCG</t>
  </si>
  <si>
    <t>exSG</t>
  </si>
  <si>
    <t>exCG</t>
  </si>
  <si>
    <t>h_obSG</t>
  </si>
  <si>
    <t>h_obCG</t>
  </si>
  <si>
    <t>h_exSG</t>
  </si>
  <si>
    <t>h_exCG</t>
  </si>
  <si>
    <t>a_obSG</t>
  </si>
  <si>
    <t>a_obCG</t>
  </si>
  <si>
    <t>a_exSG</t>
  </si>
  <si>
    <t>a_exCG</t>
  </si>
  <si>
    <t>SG%</t>
  </si>
  <si>
    <t>CG%</t>
  </si>
  <si>
    <t>h_SG%</t>
  </si>
  <si>
    <t>h_CG%</t>
  </si>
  <si>
    <t>a_SG%</t>
  </si>
  <si>
    <t>a_CG%</t>
  </si>
  <si>
    <t>Alfonso Sosa</t>
  </si>
  <si>
    <t>Rafael Puente Jr.</t>
  </si>
  <si>
    <t>Robert Dante Siboldi</t>
  </si>
  <si>
    <t>Antonio Mohamed</t>
  </si>
  <si>
    <t>Victor Manuel Vucetich</t>
  </si>
  <si>
    <t>Luis Fernando Tena</t>
  </si>
  <si>
    <t>Ricardo Ferreti</t>
  </si>
  <si>
    <t>Miguel Herrera</t>
  </si>
  <si>
    <t>Guillermo Vazquez</t>
  </si>
  <si>
    <t>Jose Manuel de la Torre</t>
  </si>
  <si>
    <t>Ignacio Ambriz</t>
  </si>
  <si>
    <t>Gustavo Matosas</t>
  </si>
  <si>
    <t>Diego Alonso</t>
  </si>
  <si>
    <t>Tomas Boy</t>
  </si>
  <si>
    <t>Pedro Caixinha</t>
  </si>
  <si>
    <t>Enrique Meza</t>
  </si>
  <si>
    <t>Francisco Palencia</t>
  </si>
  <si>
    <t>Jose Saturnino Cardozo</t>
  </si>
  <si>
    <t>Roberto Hernandez</t>
  </si>
  <si>
    <t>Hernan Cristante</t>
  </si>
  <si>
    <t>Matias Almeyda</t>
  </si>
  <si>
    <t>Ruben Omar Romano</t>
  </si>
  <si>
    <t>Jose Guadalupe Cruz</t>
  </si>
  <si>
    <t>Ricardo Antonio La Volpe</t>
  </si>
  <si>
    <t>Sergio Bueno</t>
  </si>
  <si>
    <t>Carlos Reinoso</t>
  </si>
  <si>
    <t>Pablo Marini</t>
  </si>
  <si>
    <t>Benjamin Galindo</t>
  </si>
  <si>
    <t>Juan Carlos Osorio</t>
  </si>
  <si>
    <t>Name</t>
  </si>
  <si>
    <t>P_Home</t>
  </si>
  <si>
    <t>P_Away</t>
  </si>
  <si>
    <t>Column1</t>
  </si>
  <si>
    <t>La fórmula para el ranking por tercio</t>
  </si>
  <si>
    <t>Column2</t>
  </si>
  <si>
    <t>Chivas</t>
  </si>
  <si>
    <t>Necaxa</t>
  </si>
  <si>
    <t>Empate</t>
  </si>
  <si>
    <t>Tigres</t>
  </si>
  <si>
    <t>Toluca</t>
  </si>
  <si>
    <t>Monterrey</t>
  </si>
  <si>
    <t>Puebla</t>
  </si>
  <si>
    <t>Pachuca</t>
  </si>
  <si>
    <t>Santos</t>
  </si>
  <si>
    <t>Luigi</t>
  </si>
  <si>
    <t>Caty</t>
  </si>
  <si>
    <t>Mariana</t>
  </si>
  <si>
    <t>Scarlett Johansson</t>
  </si>
  <si>
    <t>Guillermo del Toro</t>
  </si>
  <si>
    <t>Lao</t>
  </si>
  <si>
    <t>Gordon Saint Claire</t>
  </si>
  <si>
    <t>Alma</t>
  </si>
  <si>
    <t>Libro 1</t>
  </si>
  <si>
    <t>Libro 2</t>
  </si>
  <si>
    <t>Libro 3</t>
  </si>
  <si>
    <t>Libro 4</t>
  </si>
  <si>
    <t>Libro 5</t>
  </si>
  <si>
    <t>Libro 6</t>
  </si>
  <si>
    <t>Libro 7</t>
  </si>
  <si>
    <t>Libro 8</t>
  </si>
  <si>
    <t>Libro 9</t>
  </si>
  <si>
    <t>Libro 10</t>
  </si>
  <si>
    <t>Libro 11</t>
  </si>
  <si>
    <t>Libro 12</t>
  </si>
  <si>
    <t>Libro 13</t>
  </si>
  <si>
    <t>Libro 15</t>
  </si>
  <si>
    <t>Libro 16</t>
  </si>
  <si>
    <t>Libro 17</t>
  </si>
  <si>
    <t>Libro 18</t>
  </si>
  <si>
    <t>Libro 19</t>
  </si>
  <si>
    <t>Libro 20</t>
  </si>
  <si>
    <t>Libro 21</t>
  </si>
  <si>
    <t>Libro 22</t>
  </si>
  <si>
    <t>Libro 23</t>
  </si>
  <si>
    <t>Libro 24</t>
  </si>
  <si>
    <t>Libro 25</t>
  </si>
  <si>
    <t>Libro 26</t>
  </si>
  <si>
    <t>Libro 27</t>
  </si>
  <si>
    <t>Libro 28</t>
  </si>
  <si>
    <t>Libro 29</t>
  </si>
  <si>
    <t>Libro 30</t>
  </si>
  <si>
    <t>Libro 31</t>
  </si>
  <si>
    <t>Libro 32</t>
  </si>
  <si>
    <t>Libro 33</t>
  </si>
  <si>
    <t>Libro 34</t>
  </si>
  <si>
    <t>Libro 35</t>
  </si>
  <si>
    <t>Libro 36</t>
  </si>
  <si>
    <t>Libro 37</t>
  </si>
  <si>
    <t>Libro 38</t>
  </si>
  <si>
    <t>Lalo</t>
  </si>
  <si>
    <t>Mena</t>
  </si>
  <si>
    <t>Adri &amp; Isaac</t>
  </si>
  <si>
    <t>Marco &amp; Camila</t>
  </si>
  <si>
    <t>Richo &amp; Mena</t>
  </si>
  <si>
    <t>Checo &amp; Julieta</t>
  </si>
  <si>
    <t xml:space="preserve">Laura </t>
  </si>
  <si>
    <t>Teño</t>
  </si>
  <si>
    <t>Una Inerte Barra de Carbón</t>
  </si>
  <si>
    <t>Luis</t>
  </si>
  <si>
    <t>Sofía</t>
  </si>
  <si>
    <t>Xi Yin 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</si>
</sst>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9" fillId="3" borderId="12" applyNumberFormat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8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0" fillId="2" borderId="2" xfId="0" applyFill="1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1" applyFont="1"/>
    <xf numFmtId="0" fontId="0" fillId="0" borderId="0" xfId="0" applyAlignment="1">
      <alignment horizontal="center" vertical="center" wrapText="1"/>
    </xf>
    <xf numFmtId="0" fontId="11" fillId="2" borderId="12" xfId="2" applyFont="1" applyFill="1" applyAlignment="1">
      <alignment horizontal="center" vertical="center" wrapText="1"/>
    </xf>
    <xf numFmtId="0" fontId="11" fillId="4" borderId="12" xfId="2" applyFont="1" applyFill="1" applyAlignment="1">
      <alignment horizontal="center" vertical="center" wrapText="1"/>
    </xf>
    <xf numFmtId="0" fontId="13" fillId="2" borderId="12" xfId="2" applyFont="1" applyFill="1" applyAlignment="1">
      <alignment horizontal="center" vertical="center" wrapText="1"/>
    </xf>
    <xf numFmtId="0" fontId="10" fillId="4" borderId="12" xfId="2" applyFont="1" applyFill="1" applyAlignment="1">
      <alignment horizontal="center" vertical="center" wrapText="1"/>
    </xf>
    <xf numFmtId="0" fontId="14" fillId="2" borderId="12" xfId="2" applyFont="1" applyFill="1" applyAlignment="1">
      <alignment horizontal="center" vertical="center" wrapText="1"/>
    </xf>
  </cellXfs>
  <cellStyles count="3">
    <cellStyle name="Check Cell" xfId="2" builtinId="23"/>
    <cellStyle name="Normal" xfId="0" builtinId="0"/>
    <cellStyle name="Percent" xfId="1" builtinId="5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DDC08-D725-4878-AE58-DFA67EF070A1}" name="Table1" displayName="Table1" ref="A1:BJ30" totalsRowShown="0" headerRowDxfId="2">
  <autoFilter ref="A1:BJ30" xr:uid="{FB570358-B9AB-431B-916E-56CE5B32755F}">
    <filterColumn colId="1">
      <filters>
        <filter val="Hernan Cristante"/>
      </filters>
    </filterColumn>
  </autoFilter>
  <sortState xmlns:xlrd2="http://schemas.microsoft.com/office/spreadsheetml/2017/richdata2" ref="A2:BJ30">
    <sortCondition descending="1" ref="BG1:BG30"/>
  </sortState>
  <tableColumns count="62">
    <tableColumn id="1" xr3:uid="{8106F78D-96AA-4159-BE16-AB8ED0A9BC2B}" name="Column1" dataDxfId="1"/>
    <tableColumn id="2" xr3:uid="{4A93876E-878A-4EB3-A95F-2EDFD005417A}" name="Name"/>
    <tableColumn id="3" xr3:uid="{DE333AFA-82CB-43F2-B045-FF6D5F0D28EA}" name="Matches"/>
    <tableColumn id="4" xr3:uid="{33D4032A-2C19-4415-A9DF-D634F56683F9}" name="H_Matches"/>
    <tableColumn id="5" xr3:uid="{1FC69750-74F9-48CA-B6EE-6E22847AC133}" name="A_Matches"/>
    <tableColumn id="6" xr3:uid="{62F784BD-7EEA-457D-994A-5EBE935F7F88}" name="Performance"/>
    <tableColumn id="7" xr3:uid="{F8600052-99FC-45DB-AF95-847558F598F5}" name="Wins%"/>
    <tableColumn id="8" xr3:uid="{45FA2295-9F79-499F-A0E0-71A9F295E88D}" name="Draws%"/>
    <tableColumn id="9" xr3:uid="{4EABEE34-FCB0-4592-8FCD-A9B3411B783A}" name="Losses%"/>
    <tableColumn id="10" xr3:uid="{E300389C-5EAC-4C6C-AD20-9E5F6F4D892B}" name="P_Home">
      <calculatedColumnFormula>K2*3+L2</calculatedColumnFormula>
    </tableColumn>
    <tableColumn id="11" xr3:uid="{7273DB33-C904-41D5-9F1A-19B029CF8999}" name="H_Wins%"/>
    <tableColumn id="12" xr3:uid="{172DC29F-78C0-4FC0-9E01-4D373BE6A2C4}" name="H_Draws%"/>
    <tableColumn id="13" xr3:uid="{0B00988C-10AE-41AC-9A8F-C6CB747CAE5B}" name="H_Losses%"/>
    <tableColumn id="14" xr3:uid="{0DFB2D42-2A46-43FB-9B9B-628FC0904A25}" name="P_Away">
      <calculatedColumnFormula>O2*3+P2</calculatedColumnFormula>
    </tableColumn>
    <tableColumn id="15" xr3:uid="{80230EDF-A4A9-481F-871C-DF896229679C}" name="A_Wins%"/>
    <tableColumn id="16" xr3:uid="{7E0386E9-0A9C-4768-A9E8-3DA9C3E5D84D}" name="A_Draws%"/>
    <tableColumn id="17" xr3:uid="{9A852F7B-D355-400A-8EAF-5F768722AEA9}" name="A_Losses%"/>
    <tableColumn id="18" xr3:uid="{C154B74D-68E8-4F50-8B44-BEC008B93AC1}" name="obWins"/>
    <tableColumn id="19" xr3:uid="{5121EF96-117E-4121-B9C3-28EA5C8383E3}" name="exWins"/>
    <tableColumn id="20" xr3:uid="{C34E2548-BBCF-4B85-A599-2488349D4D9A}" name="obDraws"/>
    <tableColumn id="21" xr3:uid="{B620080E-A70B-4BDE-AD72-F313D3C6B8D4}" name="exDraws"/>
    <tableColumn id="22" xr3:uid="{1972FC6E-EE44-4D97-9066-2D799771F7D4}" name="obLosses"/>
    <tableColumn id="23" xr3:uid="{EF5B0EE6-0878-41FC-8A31-6B1BE6DCEFA2}" name="exLosses"/>
    <tableColumn id="24" xr3:uid="{CF7F4C98-4B0A-4145-865E-033285130DFE}" name="H_obWins"/>
    <tableColumn id="25" xr3:uid="{83994E18-B74C-4F1B-9790-964662300339}" name="H_exWins"/>
    <tableColumn id="26" xr3:uid="{4FE47BA2-44F0-42A1-B96E-DBC6FD729150}" name="H_obDraws"/>
    <tableColumn id="27" xr3:uid="{CFF4C65A-AB4F-4115-A659-C4F035D79D94}" name="H_exDraws"/>
    <tableColumn id="28" xr3:uid="{C8B8F9A6-673F-4CFB-9CC8-774E9A094D10}" name="H_obLosses"/>
    <tableColumn id="29" xr3:uid="{775401E7-4520-48F6-905C-B99FBC5F20DA}" name="H_exLosses"/>
    <tableColumn id="30" xr3:uid="{AFAC916F-B626-4F64-91E2-67C82D1FFE55}" name="A_obWins"/>
    <tableColumn id="31" xr3:uid="{365EC257-B40E-4502-81BA-142E15BAED9C}" name="A_exWins"/>
    <tableColumn id="32" xr3:uid="{C6BE77FA-F9A2-4ACA-98CE-2C831353EA3C}" name="A_obDraws"/>
    <tableColumn id="33" xr3:uid="{8EFA62CC-D49D-4CD6-B72D-7F3782E92AEB}" name="A_exDraws"/>
    <tableColumn id="34" xr3:uid="{1E400DB1-01FB-4292-8691-F66C6E7379F1}" name="A_obLosses"/>
    <tableColumn id="35" xr3:uid="{B7035692-E839-4043-896B-67B36D949CB8}" name="A_exLosses"/>
    <tableColumn id="36" xr3:uid="{99ABC006-51EA-47C2-8235-14278CCFD773}" name="obPPM"/>
    <tableColumn id="37" xr3:uid="{A0FFA751-6F30-4119-899D-6B9376EC6214}" name="exPPM"/>
    <tableColumn id="38" xr3:uid="{0C05B8AA-9B48-400C-A8DF-3070F4D30896}" name="obPts"/>
    <tableColumn id="39" xr3:uid="{DCC3F628-902F-46A6-9B3A-085E8EB18EC0}" name="exPts"/>
    <tableColumn id="40" xr3:uid="{B8E4F8A7-4F85-47E0-8448-FE0D9B388917}" name="h_obPts"/>
    <tableColumn id="41" xr3:uid="{1E2EDB76-25C2-4E3B-9BAD-9CC4CF62A4F8}" name="h_exPts"/>
    <tableColumn id="42" xr3:uid="{1E6A1E0C-646C-4E4B-9FB8-F0EBAFBF00FC}" name="a_obPts"/>
    <tableColumn id="43" xr3:uid="{359D4E72-7B0D-4931-AC95-B8D44A2759C3}" name="a_exPts"/>
    <tableColumn id="44" xr3:uid="{F74A73B4-AB00-437E-8C81-FF296F696674}" name="obSG"/>
    <tableColumn id="45" xr3:uid="{A54E1671-CCF4-4479-B42D-550ADD9C27C6}" name="obCG"/>
    <tableColumn id="46" xr3:uid="{FB21092A-08E2-4BF6-A9D2-E8B9A97944D3}" name="exSG"/>
    <tableColumn id="47" xr3:uid="{8D7C9B13-FA1A-4C56-905A-408F153BB8F8}" name="exCG"/>
    <tableColumn id="48" xr3:uid="{F1DED2F8-4E2E-42C3-A8C3-1F6EBD445B99}" name="h_obSG"/>
    <tableColumn id="49" xr3:uid="{F58C015E-08BA-4185-97C4-28A5B039D8E0}" name="h_obCG"/>
    <tableColumn id="50" xr3:uid="{EA3719A6-91E0-43E8-913B-694AA5CA60B3}" name="h_exSG"/>
    <tableColumn id="51" xr3:uid="{B03B20EA-5929-4796-BE9D-94502DAB0CFA}" name="h_exCG"/>
    <tableColumn id="52" xr3:uid="{22839672-2848-4FBA-A6F7-F79703DEE839}" name="a_obSG"/>
    <tableColumn id="53" xr3:uid="{423E33B5-D9A4-477D-839D-92552E6353AA}" name="a_obCG"/>
    <tableColumn id="54" xr3:uid="{3A4C1B6F-B2E2-45A0-B913-5F253CA802EB}" name="a_exSG"/>
    <tableColumn id="55" xr3:uid="{B8F7071B-81A4-4D6F-A97E-BFB60161976E}" name="a_exCG"/>
    <tableColumn id="62" xr3:uid="{E1916382-80AE-4952-A34F-EC4BEA93AB66}" name="Column2" dataDxfId="0">
      <calculatedColumnFormula>Table1[[#This Row],[SG%]]-Table1[[#This Row],[CG%]]</calculatedColumnFormula>
    </tableColumn>
    <tableColumn id="56" xr3:uid="{085D8D7D-779D-4C38-8E57-5E0A8958C862}" name="SG%"/>
    <tableColumn id="57" xr3:uid="{A7BCC2C4-E449-4275-86ED-1C1E54FEA119}" name="CG%"/>
    <tableColumn id="58" xr3:uid="{BCEBFD67-0848-45D6-B261-5FB9EA269497}" name="h_SG%"/>
    <tableColumn id="59" xr3:uid="{62601CA5-4A19-4389-B4A1-75EF097B0181}" name="h_CG%"/>
    <tableColumn id="60" xr3:uid="{AF831CD2-33A3-468C-9635-EFDEDF5B9900}" name="a_SG%"/>
    <tableColumn id="61" xr3:uid="{35FB6F2D-4A5B-4536-A0F8-B667C6259D10}" name="a_CG%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5"/>
  <sheetViews>
    <sheetView workbookViewId="0">
      <pane xSplit="2" topLeftCell="C1" activePane="topRight" state="frozen"/>
      <selection pane="topRight" activeCell="Q9" sqref="Q9"/>
    </sheetView>
  </sheetViews>
  <sheetFormatPr defaultRowHeight="14.25" x14ac:dyDescent="0.45"/>
  <cols>
    <col min="1" max="1" width="9.59765625" customWidth="1"/>
    <col min="2" max="2" width="20.6640625" bestFit="1" customWidth="1"/>
    <col min="3" max="3" width="9.53125" customWidth="1"/>
    <col min="4" max="5" width="11.6640625" customWidth="1"/>
    <col min="6" max="6" width="13" customWidth="1"/>
    <col min="9" max="9" width="9.265625" customWidth="1"/>
    <col min="10" max="10" width="9.3984375" customWidth="1"/>
    <col min="11" max="11" width="10.19921875" customWidth="1"/>
    <col min="12" max="12" width="11.19921875" customWidth="1"/>
    <col min="13" max="13" width="11.3984375" customWidth="1"/>
    <col min="15" max="15" width="10.19921875" customWidth="1"/>
    <col min="16" max="16" width="11.19921875" customWidth="1"/>
    <col min="17" max="17" width="11.3984375" customWidth="1"/>
    <col min="20" max="20" width="9.796875" customWidth="1"/>
    <col min="21" max="21" width="9.53125" customWidth="1"/>
    <col min="22" max="22" width="10" customWidth="1"/>
    <col min="23" max="23" width="9.73046875" customWidth="1"/>
    <col min="24" max="24" width="10.9296875" customWidth="1"/>
    <col min="25" max="25" width="10.6640625" customWidth="1"/>
    <col min="26" max="26" width="11.9296875" customWidth="1"/>
    <col min="27" max="27" width="11.6640625" customWidth="1"/>
    <col min="28" max="28" width="12.1328125" customWidth="1"/>
    <col min="29" max="29" width="11.86328125" customWidth="1"/>
    <col min="30" max="30" width="10.9296875" customWidth="1"/>
    <col min="31" max="31" width="10.6640625" customWidth="1"/>
    <col min="32" max="32" width="11.9296875" customWidth="1"/>
    <col min="33" max="33" width="11.6640625" customWidth="1"/>
    <col min="34" max="34" width="12.1328125" customWidth="1"/>
    <col min="35" max="35" width="11.86328125" customWidth="1"/>
    <col min="40" max="40" width="9.19921875" customWidth="1"/>
  </cols>
  <sheetData>
    <row r="1" spans="1:62" s="4" customFormat="1" x14ac:dyDescent="0.45">
      <c r="A1" s="2" t="s">
        <v>89</v>
      </c>
      <c r="B1" s="3" t="s">
        <v>86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87</v>
      </c>
      <c r="K1" s="3" t="s">
        <v>7</v>
      </c>
      <c r="L1" s="3" t="s">
        <v>8</v>
      </c>
      <c r="M1" s="3" t="s">
        <v>9</v>
      </c>
      <c r="N1" s="3" t="s">
        <v>88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91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</row>
    <row r="2" spans="1:62" hidden="1" x14ac:dyDescent="0.45">
      <c r="A2" s="1">
        <v>2</v>
      </c>
      <c r="B2" t="s">
        <v>59</v>
      </c>
      <c r="C2">
        <v>79</v>
      </c>
      <c r="D2">
        <v>38</v>
      </c>
      <c r="E2">
        <v>41</v>
      </c>
      <c r="F2">
        <v>0.98924395198387627</v>
      </c>
      <c r="G2">
        <v>96.155039030012389</v>
      </c>
      <c r="H2">
        <v>110.0908460244105</v>
      </c>
      <c r="I2">
        <v>96.574883675616931</v>
      </c>
      <c r="J2">
        <f t="shared" ref="J2:J30" si="0">K2*3+L2</f>
        <v>422.91287996204005</v>
      </c>
      <c r="K2">
        <v>111.29598563865601</v>
      </c>
      <c r="L2">
        <v>89.024923046072061</v>
      </c>
      <c r="M2">
        <v>92.431040327187148</v>
      </c>
      <c r="N2">
        <f t="shared" ref="N2:N30" si="1">O2*3+P2</f>
        <v>347.86446147450056</v>
      </c>
      <c r="O2">
        <v>72.674045107263154</v>
      </c>
      <c r="P2">
        <v>129.84232615271111</v>
      </c>
      <c r="Q2">
        <v>98.908698390937374</v>
      </c>
      <c r="R2">
        <v>27</v>
      </c>
      <c r="S2">
        <v>28.07965164630907</v>
      </c>
      <c r="T2">
        <v>23</v>
      </c>
      <c r="U2">
        <v>20.891836906131321</v>
      </c>
      <c r="V2">
        <v>29</v>
      </c>
      <c r="W2">
        <v>30.028511447559598</v>
      </c>
      <c r="X2">
        <v>19</v>
      </c>
      <c r="Y2">
        <v>17.071595072339079</v>
      </c>
      <c r="Z2">
        <v>9</v>
      </c>
      <c r="AA2">
        <v>10.1095285365676</v>
      </c>
      <c r="AB2">
        <v>10</v>
      </c>
      <c r="AC2">
        <v>10.818876391093321</v>
      </c>
      <c r="AD2">
        <v>8</v>
      </c>
      <c r="AE2">
        <v>11.00805657396999</v>
      </c>
      <c r="AF2">
        <v>14</v>
      </c>
      <c r="AG2">
        <v>10.782308369563729</v>
      </c>
      <c r="AH2">
        <v>19</v>
      </c>
      <c r="AI2">
        <v>19.209635056466279</v>
      </c>
      <c r="AJ2">
        <v>1.316455696202532</v>
      </c>
      <c r="AK2">
        <v>1.3307695170260581</v>
      </c>
      <c r="AL2">
        <v>104</v>
      </c>
      <c r="AM2">
        <v>105.1307918450586</v>
      </c>
      <c r="AN2">
        <v>66</v>
      </c>
      <c r="AO2">
        <v>61.324313753584832</v>
      </c>
      <c r="AP2">
        <v>38</v>
      </c>
      <c r="AQ2">
        <v>43.806478091473707</v>
      </c>
      <c r="AR2">
        <v>112</v>
      </c>
      <c r="AS2">
        <v>115</v>
      </c>
      <c r="AT2">
        <v>100.3840451626552</v>
      </c>
      <c r="AU2">
        <v>104.76035002226</v>
      </c>
      <c r="AV2">
        <v>68</v>
      </c>
      <c r="AW2">
        <v>42</v>
      </c>
      <c r="AX2">
        <v>55.706985311492033</v>
      </c>
      <c r="AY2">
        <v>42.284880618357242</v>
      </c>
      <c r="AZ2">
        <v>44</v>
      </c>
      <c r="BA2">
        <v>73</v>
      </c>
      <c r="BB2">
        <v>44.677059851163158</v>
      </c>
      <c r="BC2">
        <v>62.47546940390275</v>
      </c>
      <c r="BD2">
        <f>Table1[[#This Row],[SG%]]-Table1[[#This Row],[CG%]]</f>
        <v>1.7971585931192067</v>
      </c>
      <c r="BE2">
        <v>111.57151499376531</v>
      </c>
      <c r="BF2">
        <v>109.7743564006461</v>
      </c>
      <c r="BG2">
        <v>122.06727687698439</v>
      </c>
      <c r="BH2">
        <v>99.326282552554815</v>
      </c>
      <c r="BI2">
        <v>98.484546983577886</v>
      </c>
      <c r="BJ2">
        <v>116.845860777862</v>
      </c>
    </row>
    <row r="3" spans="1:62" hidden="1" x14ac:dyDescent="0.45">
      <c r="A3" s="1">
        <v>25</v>
      </c>
      <c r="B3" t="s">
        <v>82</v>
      </c>
      <c r="C3">
        <v>80</v>
      </c>
      <c r="D3">
        <v>41</v>
      </c>
      <c r="E3">
        <v>39</v>
      </c>
      <c r="F3">
        <v>0.98631659057422394</v>
      </c>
      <c r="G3">
        <v>99.059543479184072</v>
      </c>
      <c r="H3">
        <v>97.074225968936091</v>
      </c>
      <c r="I3">
        <v>102.73899286711141</v>
      </c>
      <c r="J3">
        <f t="shared" si="0"/>
        <v>437.03865885434237</v>
      </c>
      <c r="K3">
        <v>116.277219448978</v>
      </c>
      <c r="L3">
        <v>88.207000507408409</v>
      </c>
      <c r="M3">
        <v>88.262969700203712</v>
      </c>
      <c r="N3">
        <f t="shared" si="1"/>
        <v>305.80851837808717</v>
      </c>
      <c r="O3">
        <v>66.323505782507056</v>
      </c>
      <c r="P3">
        <v>106.83800103056601</v>
      </c>
      <c r="Q3">
        <v>111.9167331304638</v>
      </c>
      <c r="R3">
        <v>26</v>
      </c>
      <c r="S3">
        <v>26.246840119411129</v>
      </c>
      <c r="T3">
        <v>21</v>
      </c>
      <c r="U3">
        <v>21.63293066763163</v>
      </c>
      <c r="V3">
        <v>33</v>
      </c>
      <c r="W3">
        <v>32.120229212957263</v>
      </c>
      <c r="X3">
        <v>20</v>
      </c>
      <c r="Y3">
        <v>17.20027370346255</v>
      </c>
      <c r="Z3">
        <v>10</v>
      </c>
      <c r="AA3">
        <v>11.33696865608769</v>
      </c>
      <c r="AB3">
        <v>11</v>
      </c>
      <c r="AC3">
        <v>12.46275764044977</v>
      </c>
      <c r="AD3">
        <v>6</v>
      </c>
      <c r="AE3">
        <v>9.0465664159485826</v>
      </c>
      <c r="AF3">
        <v>11</v>
      </c>
      <c r="AG3">
        <v>10.29596201154394</v>
      </c>
      <c r="AH3">
        <v>22</v>
      </c>
      <c r="AI3">
        <v>19.65747157250749</v>
      </c>
      <c r="AJ3">
        <v>1.2375</v>
      </c>
      <c r="AK3">
        <v>1.254668137823312</v>
      </c>
      <c r="AL3">
        <v>99</v>
      </c>
      <c r="AM3">
        <v>100.37345102586499</v>
      </c>
      <c r="AN3">
        <v>70</v>
      </c>
      <c r="AO3">
        <v>62.937789766475312</v>
      </c>
      <c r="AP3">
        <v>29</v>
      </c>
      <c r="AQ3">
        <v>37.43566125938969</v>
      </c>
      <c r="AR3">
        <v>102</v>
      </c>
      <c r="AS3">
        <v>125</v>
      </c>
      <c r="AT3">
        <v>96.629251247399708</v>
      </c>
      <c r="AU3">
        <v>108.7598326895824</v>
      </c>
      <c r="AV3">
        <v>67</v>
      </c>
      <c r="AW3">
        <v>55</v>
      </c>
      <c r="AX3">
        <v>57.416275239018177</v>
      </c>
      <c r="AY3">
        <v>46.982105445342128</v>
      </c>
      <c r="AZ3">
        <v>35</v>
      </c>
      <c r="BA3">
        <v>70</v>
      </c>
      <c r="BB3">
        <v>39.212976008381517</v>
      </c>
      <c r="BC3">
        <v>61.777727244240289</v>
      </c>
      <c r="BD3">
        <f>Table1[[#This Row],[SG%]]-Table1[[#This Row],[CG%]]</f>
        <v>-9.3740388037311959</v>
      </c>
      <c r="BE3">
        <v>105.558098281078</v>
      </c>
      <c r="BF3">
        <v>114.9321370848092</v>
      </c>
      <c r="BG3">
        <v>116.6916518375421</v>
      </c>
      <c r="BH3">
        <v>117.0658476853186</v>
      </c>
      <c r="BI3">
        <v>89.256168653251351</v>
      </c>
      <c r="BJ3">
        <v>113.3094452038559</v>
      </c>
    </row>
    <row r="4" spans="1:62" hidden="1" x14ac:dyDescent="0.45">
      <c r="A4" s="1">
        <v>9</v>
      </c>
      <c r="B4" t="s">
        <v>66</v>
      </c>
      <c r="C4">
        <v>75</v>
      </c>
      <c r="D4">
        <v>34</v>
      </c>
      <c r="E4">
        <v>41</v>
      </c>
      <c r="F4">
        <v>1.0228558299573449</v>
      </c>
      <c r="G4">
        <v>92.977343281681726</v>
      </c>
      <c r="H4">
        <v>135.78459384638921</v>
      </c>
      <c r="I4">
        <v>80.96648444986873</v>
      </c>
      <c r="J4">
        <f t="shared" si="0"/>
        <v>448.01662893744412</v>
      </c>
      <c r="K4">
        <v>110.40851942545601</v>
      </c>
      <c r="L4">
        <v>116.79107066107611</v>
      </c>
      <c r="M4">
        <v>69.376744211047026</v>
      </c>
      <c r="N4">
        <f t="shared" si="1"/>
        <v>356.72018660606932</v>
      </c>
      <c r="O4">
        <v>68.322184994642072</v>
      </c>
      <c r="P4">
        <v>151.7536316221431</v>
      </c>
      <c r="Q4">
        <v>86.94736798848642</v>
      </c>
      <c r="R4">
        <v>23</v>
      </c>
      <c r="S4">
        <v>24.737209290138349</v>
      </c>
      <c r="T4">
        <v>28</v>
      </c>
      <c r="U4">
        <v>20.62089608757525</v>
      </c>
      <c r="V4">
        <v>24</v>
      </c>
      <c r="W4">
        <v>29.641894622286411</v>
      </c>
      <c r="X4">
        <v>16</v>
      </c>
      <c r="Y4">
        <v>14.49163532240159</v>
      </c>
      <c r="Z4">
        <v>11</v>
      </c>
      <c r="AA4">
        <v>9.418528263964328</v>
      </c>
      <c r="AB4">
        <v>7</v>
      </c>
      <c r="AC4">
        <v>10.089836413634091</v>
      </c>
      <c r="AD4">
        <v>7</v>
      </c>
      <c r="AE4">
        <v>10.24557396773676</v>
      </c>
      <c r="AF4">
        <v>17</v>
      </c>
      <c r="AG4">
        <v>11.202367823610921</v>
      </c>
      <c r="AH4">
        <v>17</v>
      </c>
      <c r="AI4">
        <v>19.552058208652319</v>
      </c>
      <c r="AJ4">
        <v>1.293333333333333</v>
      </c>
      <c r="AK4">
        <v>1.2644336527732041</v>
      </c>
      <c r="AL4">
        <v>97</v>
      </c>
      <c r="AM4">
        <v>94.832523957990304</v>
      </c>
      <c r="AN4">
        <v>59</v>
      </c>
      <c r="AO4">
        <v>52.893434231169067</v>
      </c>
      <c r="AP4">
        <v>38</v>
      </c>
      <c r="AQ4">
        <v>41.939089726821223</v>
      </c>
      <c r="AR4">
        <v>100</v>
      </c>
      <c r="AS4">
        <v>102</v>
      </c>
      <c r="AT4">
        <v>90.285117329796051</v>
      </c>
      <c r="AU4">
        <v>100.23087449940409</v>
      </c>
      <c r="AV4">
        <v>55</v>
      </c>
      <c r="AW4">
        <v>41</v>
      </c>
      <c r="AX4">
        <v>47.662202807171617</v>
      </c>
      <c r="AY4">
        <v>38.102086277280392</v>
      </c>
      <c r="AZ4">
        <v>45</v>
      </c>
      <c r="BA4">
        <v>61</v>
      </c>
      <c r="BB4">
        <v>42.622914522624427</v>
      </c>
      <c r="BC4">
        <v>62.128788222123738</v>
      </c>
      <c r="BD4">
        <f>Table1[[#This Row],[SG%]]-Table1[[#This Row],[CG%]]</f>
        <v>8.99517555206981</v>
      </c>
      <c r="BE4">
        <v>110.76022600127681</v>
      </c>
      <c r="BF4">
        <v>101.765050449207</v>
      </c>
      <c r="BG4">
        <v>115.3954218660751</v>
      </c>
      <c r="BH4">
        <v>107.60565629301929</v>
      </c>
      <c r="BI4">
        <v>105.5770129846794</v>
      </c>
      <c r="BJ4">
        <v>98.183147853957692</v>
      </c>
    </row>
    <row r="5" spans="1:62" hidden="1" x14ac:dyDescent="0.45">
      <c r="A5" s="1">
        <v>12</v>
      </c>
      <c r="B5" t="s">
        <v>69</v>
      </c>
      <c r="C5">
        <v>185</v>
      </c>
      <c r="D5">
        <v>93</v>
      </c>
      <c r="E5">
        <v>92</v>
      </c>
      <c r="F5">
        <v>1.0131898795162879</v>
      </c>
      <c r="G5">
        <v>103.17882101092169</v>
      </c>
      <c r="H5">
        <v>92.609504968616037</v>
      </c>
      <c r="I5">
        <v>102.0871091315781</v>
      </c>
      <c r="J5">
        <f t="shared" si="0"/>
        <v>443.81803143823055</v>
      </c>
      <c r="K5">
        <v>115.1099184373014</v>
      </c>
      <c r="L5">
        <v>98.488276126326355</v>
      </c>
      <c r="M5">
        <v>69.060982140565571</v>
      </c>
      <c r="N5">
        <f t="shared" si="1"/>
        <v>341.6532235477888</v>
      </c>
      <c r="O5">
        <v>84.901815776225291</v>
      </c>
      <c r="P5">
        <v>86.947776219112924</v>
      </c>
      <c r="Q5">
        <v>121.9720225386863</v>
      </c>
      <c r="R5">
        <v>80</v>
      </c>
      <c r="S5">
        <v>77.535291851737497</v>
      </c>
      <c r="T5">
        <v>46</v>
      </c>
      <c r="U5">
        <v>49.670927423258227</v>
      </c>
      <c r="V5">
        <v>59</v>
      </c>
      <c r="W5">
        <v>57.793780725004197</v>
      </c>
      <c r="X5">
        <v>54</v>
      </c>
      <c r="Y5">
        <v>46.911682966236292</v>
      </c>
      <c r="Z5">
        <v>24</v>
      </c>
      <c r="AA5">
        <v>24.368382658273269</v>
      </c>
      <c r="AB5">
        <v>15</v>
      </c>
      <c r="AC5">
        <v>21.719934375490421</v>
      </c>
      <c r="AD5">
        <v>26</v>
      </c>
      <c r="AE5">
        <v>30.623608885501209</v>
      </c>
      <c r="AF5">
        <v>22</v>
      </c>
      <c r="AG5">
        <v>25.302544764984969</v>
      </c>
      <c r="AH5">
        <v>44</v>
      </c>
      <c r="AI5">
        <v>36.073846349513779</v>
      </c>
      <c r="AJ5">
        <v>1.5459459459459459</v>
      </c>
      <c r="AK5">
        <v>1.5258205566403831</v>
      </c>
      <c r="AL5">
        <v>286</v>
      </c>
      <c r="AM5">
        <v>282.27680297847093</v>
      </c>
      <c r="AN5">
        <v>186</v>
      </c>
      <c r="AO5">
        <v>165.10343155698229</v>
      </c>
      <c r="AP5">
        <v>100</v>
      </c>
      <c r="AQ5">
        <v>117.1733714214887</v>
      </c>
      <c r="AR5">
        <v>288</v>
      </c>
      <c r="AS5">
        <v>234</v>
      </c>
      <c r="AT5">
        <v>258.46483056052011</v>
      </c>
      <c r="AU5">
        <v>217.47464574201629</v>
      </c>
      <c r="AV5">
        <v>171</v>
      </c>
      <c r="AW5">
        <v>95</v>
      </c>
      <c r="AX5">
        <v>148.25528479101931</v>
      </c>
      <c r="AY5">
        <v>94.246927367565945</v>
      </c>
      <c r="AZ5">
        <v>117</v>
      </c>
      <c r="BA5">
        <v>139</v>
      </c>
      <c r="BB5">
        <v>110.20954576950081</v>
      </c>
      <c r="BC5">
        <v>123.2277183744504</v>
      </c>
      <c r="BD5">
        <f>Table1[[#This Row],[SG%]]-Table1[[#This Row],[CG%]]</f>
        <v>3.8284023260613083</v>
      </c>
      <c r="BE5">
        <v>111.4271521488739</v>
      </c>
      <c r="BF5">
        <v>107.59874982281259</v>
      </c>
      <c r="BG5">
        <v>115.34158815386689</v>
      </c>
      <c r="BH5">
        <v>100.79904210510441</v>
      </c>
      <c r="BI5">
        <v>106.1614029738415</v>
      </c>
      <c r="BJ5">
        <v>112.79929697117549</v>
      </c>
    </row>
    <row r="6" spans="1:62" hidden="1" x14ac:dyDescent="0.45">
      <c r="A6" s="1">
        <v>26</v>
      </c>
      <c r="B6" t="s">
        <v>83</v>
      </c>
      <c r="C6">
        <v>64</v>
      </c>
      <c r="D6">
        <v>32</v>
      </c>
      <c r="E6">
        <v>32</v>
      </c>
      <c r="F6">
        <v>0.95415418490088644</v>
      </c>
      <c r="G6">
        <v>94.767761440910988</v>
      </c>
      <c r="H6">
        <v>97.653090351447815</v>
      </c>
      <c r="I6">
        <v>105.49149302070209</v>
      </c>
      <c r="J6">
        <f t="shared" si="0"/>
        <v>417.36743296269412</v>
      </c>
      <c r="K6">
        <v>112.8708361649005</v>
      </c>
      <c r="L6">
        <v>78.754924467992652</v>
      </c>
      <c r="M6">
        <v>102.7258913343114</v>
      </c>
      <c r="N6">
        <f t="shared" si="1"/>
        <v>313.56274591150964</v>
      </c>
      <c r="O6">
        <v>65.398341561202017</v>
      </c>
      <c r="P6">
        <v>117.3677212279036</v>
      </c>
      <c r="Q6">
        <v>107.361757778113</v>
      </c>
      <c r="R6">
        <v>19</v>
      </c>
      <c r="S6">
        <v>20.04901214412115</v>
      </c>
      <c r="T6">
        <v>17</v>
      </c>
      <c r="U6">
        <v>17.4085632506027</v>
      </c>
      <c r="V6">
        <v>28</v>
      </c>
      <c r="W6">
        <v>26.54242460527615</v>
      </c>
      <c r="X6">
        <v>14</v>
      </c>
      <c r="Y6">
        <v>12.403558328872901</v>
      </c>
      <c r="Z6">
        <v>7</v>
      </c>
      <c r="AA6">
        <v>8.8883330754065035</v>
      </c>
      <c r="AB6">
        <v>11</v>
      </c>
      <c r="AC6">
        <v>10.708108595720599</v>
      </c>
      <c r="AD6">
        <v>5</v>
      </c>
      <c r="AE6">
        <v>7.6454538152482474</v>
      </c>
      <c r="AF6">
        <v>10</v>
      </c>
      <c r="AG6">
        <v>8.5202301751961986</v>
      </c>
      <c r="AH6">
        <v>17</v>
      </c>
      <c r="AI6">
        <v>15.834316009555559</v>
      </c>
      <c r="AJ6">
        <v>1.15625</v>
      </c>
      <c r="AK6">
        <v>1.211806245046346</v>
      </c>
      <c r="AL6">
        <v>74</v>
      </c>
      <c r="AM6">
        <v>77.555599682966132</v>
      </c>
      <c r="AN6">
        <v>49</v>
      </c>
      <c r="AO6">
        <v>46.099008062025177</v>
      </c>
      <c r="AP6">
        <v>25</v>
      </c>
      <c r="AQ6">
        <v>31.456591620940952</v>
      </c>
      <c r="AR6">
        <v>76</v>
      </c>
      <c r="AS6">
        <v>102</v>
      </c>
      <c r="AT6">
        <v>75.203590091217876</v>
      </c>
      <c r="AU6">
        <v>88.272627566042814</v>
      </c>
      <c r="AV6">
        <v>48</v>
      </c>
      <c r="AW6">
        <v>49</v>
      </c>
      <c r="AX6">
        <v>42.58232295822102</v>
      </c>
      <c r="AY6">
        <v>38.626768043211101</v>
      </c>
      <c r="AZ6">
        <v>28</v>
      </c>
      <c r="BA6">
        <v>53</v>
      </c>
      <c r="BB6">
        <v>32.621267132996863</v>
      </c>
      <c r="BC6">
        <v>49.645859522831707</v>
      </c>
      <c r="BD6">
        <f>Table1[[#This Row],[SG%]]-Table1[[#This Row],[CG%]]</f>
        <v>-14.492103718995608</v>
      </c>
      <c r="BE6">
        <v>101.05900517224789</v>
      </c>
      <c r="BF6">
        <v>115.5511088912435</v>
      </c>
      <c r="BG6">
        <v>112.7228311313463</v>
      </c>
      <c r="BH6">
        <v>126.855034687822</v>
      </c>
      <c r="BI6">
        <v>85.833575642062087</v>
      </c>
      <c r="BJ6">
        <v>106.75613336017631</v>
      </c>
    </row>
    <row r="7" spans="1:62" hidden="1" x14ac:dyDescent="0.45">
      <c r="A7" s="1">
        <v>11</v>
      </c>
      <c r="B7" t="s">
        <v>68</v>
      </c>
      <c r="C7">
        <v>147</v>
      </c>
      <c r="D7">
        <v>73</v>
      </c>
      <c r="E7">
        <v>74</v>
      </c>
      <c r="F7">
        <v>1.014057822122767</v>
      </c>
      <c r="G7">
        <v>105.5975848185136</v>
      </c>
      <c r="H7">
        <v>83.110473418141964</v>
      </c>
      <c r="I7">
        <v>107.01160143700081</v>
      </c>
      <c r="J7">
        <f t="shared" si="0"/>
        <v>370.87072711016441</v>
      </c>
      <c r="K7">
        <v>103.0651902983564</v>
      </c>
      <c r="L7">
        <v>61.675156215095242</v>
      </c>
      <c r="M7">
        <v>136.02658069138101</v>
      </c>
      <c r="N7">
        <f t="shared" si="1"/>
        <v>432.97206610038012</v>
      </c>
      <c r="O7">
        <v>109.7551070046875</v>
      </c>
      <c r="P7">
        <v>103.7067450863176</v>
      </c>
      <c r="Q7">
        <v>90.955481482925435</v>
      </c>
      <c r="R7">
        <v>61</v>
      </c>
      <c r="S7">
        <v>57.766472694274491</v>
      </c>
      <c r="T7">
        <v>33</v>
      </c>
      <c r="U7">
        <v>39.706187009634483</v>
      </c>
      <c r="V7">
        <v>53</v>
      </c>
      <c r="W7">
        <v>49.527340296091033</v>
      </c>
      <c r="X7">
        <v>37</v>
      </c>
      <c r="Y7">
        <v>35.899608677664332</v>
      </c>
      <c r="Z7">
        <v>12</v>
      </c>
      <c r="AA7">
        <v>19.456780876483538</v>
      </c>
      <c r="AB7">
        <v>24</v>
      </c>
      <c r="AC7">
        <v>17.64361044585214</v>
      </c>
      <c r="AD7">
        <v>24</v>
      </c>
      <c r="AE7">
        <v>21.866864016610169</v>
      </c>
      <c r="AF7">
        <v>21</v>
      </c>
      <c r="AG7">
        <v>20.249406133150941</v>
      </c>
      <c r="AH7">
        <v>29</v>
      </c>
      <c r="AI7">
        <v>31.88372985023889</v>
      </c>
      <c r="AJ7">
        <v>1.4693877551020409</v>
      </c>
      <c r="AK7">
        <v>1.449017721717401</v>
      </c>
      <c r="AL7">
        <v>216</v>
      </c>
      <c r="AM7">
        <v>213.00560509245801</v>
      </c>
      <c r="AN7">
        <v>123</v>
      </c>
      <c r="AO7">
        <v>127.1556069094765</v>
      </c>
      <c r="AP7">
        <v>93</v>
      </c>
      <c r="AQ7">
        <v>85.849998182981409</v>
      </c>
      <c r="AR7">
        <v>220</v>
      </c>
      <c r="AS7">
        <v>184</v>
      </c>
      <c r="AT7">
        <v>196.94695935992061</v>
      </c>
      <c r="AU7">
        <v>180.17548699845631</v>
      </c>
      <c r="AV7">
        <v>128</v>
      </c>
      <c r="AW7">
        <v>84</v>
      </c>
      <c r="AX7">
        <v>113.869817492317</v>
      </c>
      <c r="AY7">
        <v>75.078730151544789</v>
      </c>
      <c r="AZ7">
        <v>92</v>
      </c>
      <c r="BA7">
        <v>100</v>
      </c>
      <c r="BB7">
        <v>83.077141867603572</v>
      </c>
      <c r="BC7">
        <v>105.0967568469115</v>
      </c>
      <c r="BD7">
        <f>Table1[[#This Row],[SG%]]-Table1[[#This Row],[CG%]]</f>
        <v>9.5825426113635928</v>
      </c>
      <c r="BE7">
        <v>111.7052026164821</v>
      </c>
      <c r="BF7">
        <v>102.1226600051185</v>
      </c>
      <c r="BG7">
        <v>112.40906749379511</v>
      </c>
      <c r="BH7">
        <v>111.88255292870269</v>
      </c>
      <c r="BI7">
        <v>110.7404490956326</v>
      </c>
      <c r="BJ7">
        <v>95.150414722753368</v>
      </c>
    </row>
    <row r="8" spans="1:62" hidden="1" x14ac:dyDescent="0.45">
      <c r="A8" s="1">
        <v>23</v>
      </c>
      <c r="B8" t="s">
        <v>80</v>
      </c>
      <c r="C8">
        <v>112</v>
      </c>
      <c r="D8">
        <v>54</v>
      </c>
      <c r="E8">
        <v>58</v>
      </c>
      <c r="F8">
        <v>0.95096649501746267</v>
      </c>
      <c r="G8">
        <v>93.243658967953948</v>
      </c>
      <c r="H8">
        <v>102.59420857971119</v>
      </c>
      <c r="I8">
        <v>104.8002717397688</v>
      </c>
      <c r="J8">
        <f t="shared" si="0"/>
        <v>417.82210221343678</v>
      </c>
      <c r="K8">
        <v>111.91421119830579</v>
      </c>
      <c r="L8">
        <v>82.079468618519371</v>
      </c>
      <c r="M8">
        <v>98.332285002520393</v>
      </c>
      <c r="N8">
        <f t="shared" si="1"/>
        <v>320.28750261560242</v>
      </c>
      <c r="O8">
        <v>66.154195794292207</v>
      </c>
      <c r="P8">
        <v>121.8249152327258</v>
      </c>
      <c r="Q8">
        <v>108.62806305646269</v>
      </c>
      <c r="R8">
        <v>38</v>
      </c>
      <c r="S8">
        <v>40.75344148931336</v>
      </c>
      <c r="T8">
        <v>31</v>
      </c>
      <c r="U8">
        <v>30.216130548845129</v>
      </c>
      <c r="V8">
        <v>43</v>
      </c>
      <c r="W8">
        <v>41.030427961841511</v>
      </c>
      <c r="X8">
        <v>27</v>
      </c>
      <c r="Y8">
        <v>24.125622394958832</v>
      </c>
      <c r="Z8">
        <v>12</v>
      </c>
      <c r="AA8">
        <v>14.6199776898805</v>
      </c>
      <c r="AB8">
        <v>15</v>
      </c>
      <c r="AC8">
        <v>15.254399915160651</v>
      </c>
      <c r="AD8">
        <v>11</v>
      </c>
      <c r="AE8">
        <v>16.627819094354528</v>
      </c>
      <c r="AF8">
        <v>19</v>
      </c>
      <c r="AG8">
        <v>15.59615285896462</v>
      </c>
      <c r="AH8">
        <v>28</v>
      </c>
      <c r="AI8">
        <v>25.77602804668086</v>
      </c>
      <c r="AJ8">
        <v>1.294642857142857</v>
      </c>
      <c r="AK8">
        <v>1.3613969197927249</v>
      </c>
      <c r="AL8">
        <v>145</v>
      </c>
      <c r="AM8">
        <v>152.4764550167852</v>
      </c>
      <c r="AN8">
        <v>93</v>
      </c>
      <c r="AO8">
        <v>86.996844874757016</v>
      </c>
      <c r="AP8">
        <v>52</v>
      </c>
      <c r="AQ8">
        <v>65.479610142028164</v>
      </c>
      <c r="AR8">
        <v>148</v>
      </c>
      <c r="AS8">
        <v>162</v>
      </c>
      <c r="AT8">
        <v>142.48318859509979</v>
      </c>
      <c r="AU8">
        <v>143.5328588535115</v>
      </c>
      <c r="AV8">
        <v>87</v>
      </c>
      <c r="AW8">
        <v>65</v>
      </c>
      <c r="AX8">
        <v>78.312065404495641</v>
      </c>
      <c r="AY8">
        <v>59.057323513860851</v>
      </c>
      <c r="AZ8">
        <v>61</v>
      </c>
      <c r="BA8">
        <v>97</v>
      </c>
      <c r="BB8">
        <v>64.171123190604206</v>
      </c>
      <c r="BC8">
        <v>84.475535339650634</v>
      </c>
      <c r="BD8">
        <f>Table1[[#This Row],[SG%]]-Table1[[#This Row],[CG%]]</f>
        <v>-8.9942384109257034</v>
      </c>
      <c r="BE8">
        <v>103.8719033868462</v>
      </c>
      <c r="BF8">
        <v>112.8661417977719</v>
      </c>
      <c r="BG8">
        <v>111.0939924143612</v>
      </c>
      <c r="BH8">
        <v>110.06255639869011</v>
      </c>
      <c r="BI8">
        <v>95.058333043064906</v>
      </c>
      <c r="BJ8">
        <v>114.8261441729754</v>
      </c>
    </row>
    <row r="9" spans="1:62" x14ac:dyDescent="0.45">
      <c r="A9" s="1">
        <v>19</v>
      </c>
      <c r="B9" t="s">
        <v>76</v>
      </c>
      <c r="C9">
        <v>107</v>
      </c>
      <c r="D9">
        <v>53</v>
      </c>
      <c r="E9">
        <v>54</v>
      </c>
      <c r="F9">
        <v>1.076856959135372</v>
      </c>
      <c r="G9">
        <v>112.142645991352</v>
      </c>
      <c r="H9">
        <v>88.926867771465737</v>
      </c>
      <c r="I9">
        <v>95.255444496585511</v>
      </c>
      <c r="J9">
        <f t="shared" si="0"/>
        <v>425.84016787831808</v>
      </c>
      <c r="K9">
        <v>111.55564350123529</v>
      </c>
      <c r="L9">
        <v>91.173237374612199</v>
      </c>
      <c r="M9">
        <v>87.964621455143842</v>
      </c>
      <c r="N9">
        <f t="shared" si="1"/>
        <v>425.9929542710039</v>
      </c>
      <c r="O9">
        <v>113.0681412041167</v>
      </c>
      <c r="P9">
        <v>86.788530658653812</v>
      </c>
      <c r="Q9">
        <v>99.560813355893828</v>
      </c>
      <c r="R9">
        <v>46</v>
      </c>
      <c r="S9">
        <v>41.01918551444502</v>
      </c>
      <c r="T9">
        <v>26</v>
      </c>
      <c r="U9">
        <v>29.2375079113522</v>
      </c>
      <c r="V9">
        <v>35</v>
      </c>
      <c r="W9">
        <v>36.743306574202798</v>
      </c>
      <c r="X9">
        <v>28</v>
      </c>
      <c r="Y9">
        <v>25.099581806177252</v>
      </c>
      <c r="Z9">
        <v>13</v>
      </c>
      <c r="AA9">
        <v>14.25857014003534</v>
      </c>
      <c r="AB9">
        <v>12</v>
      </c>
      <c r="AC9">
        <v>13.64184805378741</v>
      </c>
      <c r="AD9">
        <v>18</v>
      </c>
      <c r="AE9">
        <v>15.91960370826777</v>
      </c>
      <c r="AF9">
        <v>13</v>
      </c>
      <c r="AG9">
        <v>14.978937771316851</v>
      </c>
      <c r="AH9">
        <v>23</v>
      </c>
      <c r="AI9">
        <v>23.101458520415392</v>
      </c>
      <c r="AJ9">
        <v>1.5327102803738319</v>
      </c>
      <c r="AK9">
        <v>1.4233183593895999</v>
      </c>
      <c r="AL9">
        <v>164</v>
      </c>
      <c r="AM9">
        <v>152.29506445468721</v>
      </c>
      <c r="AN9">
        <v>97</v>
      </c>
      <c r="AO9">
        <v>89.557315558567097</v>
      </c>
      <c r="AP9">
        <v>67</v>
      </c>
      <c r="AQ9">
        <v>62.737748896120131</v>
      </c>
      <c r="AR9">
        <v>149</v>
      </c>
      <c r="AS9">
        <v>134</v>
      </c>
      <c r="AT9">
        <v>140.73991012436349</v>
      </c>
      <c r="AU9">
        <v>131.96431492698159</v>
      </c>
      <c r="AV9">
        <v>89</v>
      </c>
      <c r="AW9">
        <v>57</v>
      </c>
      <c r="AX9">
        <v>80.122848477280044</v>
      </c>
      <c r="AY9">
        <v>55.629464788828983</v>
      </c>
      <c r="AZ9">
        <v>60</v>
      </c>
      <c r="BA9">
        <v>77</v>
      </c>
      <c r="BB9">
        <v>60.617061647083439</v>
      </c>
      <c r="BC9">
        <v>76.334850138152575</v>
      </c>
      <c r="BD9">
        <f>Table1[[#This Row],[SG%]]-Table1[[#This Row],[CG%]]</f>
        <v>4.3264431742105955</v>
      </c>
      <c r="BE9">
        <v>105.8690458650553</v>
      </c>
      <c r="BF9">
        <v>101.5426026908447</v>
      </c>
      <c r="BG9">
        <v>111.07942577108599</v>
      </c>
      <c r="BH9">
        <v>102.4636857758269</v>
      </c>
      <c r="BI9">
        <v>98.982033060797278</v>
      </c>
      <c r="BJ9">
        <v>100.8713580502793</v>
      </c>
    </row>
    <row r="10" spans="1:62" hidden="1" x14ac:dyDescent="0.45">
      <c r="A10" s="1">
        <v>3</v>
      </c>
      <c r="B10" t="s">
        <v>60</v>
      </c>
      <c r="C10">
        <v>258</v>
      </c>
      <c r="D10">
        <v>130</v>
      </c>
      <c r="E10">
        <v>128</v>
      </c>
      <c r="F10">
        <v>1.065763679066301</v>
      </c>
      <c r="G10">
        <v>106.0946688740197</v>
      </c>
      <c r="H10">
        <v>108.89011846083589</v>
      </c>
      <c r="I10">
        <v>83.709223060340236</v>
      </c>
      <c r="J10">
        <f t="shared" si="0"/>
        <v>427.30215898675738</v>
      </c>
      <c r="K10">
        <v>103.5195874542719</v>
      </c>
      <c r="L10">
        <v>116.74339662394171</v>
      </c>
      <c r="M10">
        <v>72.480408826646979</v>
      </c>
      <c r="N10">
        <f t="shared" si="1"/>
        <v>432.02330059776784</v>
      </c>
      <c r="O10">
        <v>110.1765249243484</v>
      </c>
      <c r="P10">
        <v>101.4937258247227</v>
      </c>
      <c r="Q10">
        <v>90.232778771581067</v>
      </c>
      <c r="R10">
        <v>117</v>
      </c>
      <c r="S10">
        <v>110.2788681483418</v>
      </c>
      <c r="T10">
        <v>75</v>
      </c>
      <c r="U10">
        <v>68.87677326476134</v>
      </c>
      <c r="V10">
        <v>66</v>
      </c>
      <c r="W10">
        <v>78.844358586896846</v>
      </c>
      <c r="X10">
        <v>70</v>
      </c>
      <c r="Y10">
        <v>67.620053094706677</v>
      </c>
      <c r="Z10">
        <v>39</v>
      </c>
      <c r="AA10">
        <v>33.406600396961451</v>
      </c>
      <c r="AB10">
        <v>21</v>
      </c>
      <c r="AC10">
        <v>28.97334650833189</v>
      </c>
      <c r="AD10">
        <v>47</v>
      </c>
      <c r="AE10">
        <v>42.658815053635138</v>
      </c>
      <c r="AF10">
        <v>36</v>
      </c>
      <c r="AG10">
        <v>35.470172867799882</v>
      </c>
      <c r="AH10">
        <v>45</v>
      </c>
      <c r="AI10">
        <v>49.871012078564974</v>
      </c>
      <c r="AJ10">
        <v>1.651162790697674</v>
      </c>
      <c r="AK10">
        <v>1.5492766577898709</v>
      </c>
      <c r="AL10">
        <v>426</v>
      </c>
      <c r="AM10">
        <v>399.71337770978658</v>
      </c>
      <c r="AN10">
        <v>249</v>
      </c>
      <c r="AO10">
        <v>236.26675968108131</v>
      </c>
      <c r="AP10">
        <v>177</v>
      </c>
      <c r="AQ10">
        <v>163.4466180287053</v>
      </c>
      <c r="AR10">
        <v>409</v>
      </c>
      <c r="AS10">
        <v>297</v>
      </c>
      <c r="AT10">
        <v>365.92358475087042</v>
      </c>
      <c r="AU10">
        <v>300.39301639335122</v>
      </c>
      <c r="AV10">
        <v>234</v>
      </c>
      <c r="AW10">
        <v>122</v>
      </c>
      <c r="AX10">
        <v>212.7308400911329</v>
      </c>
      <c r="AY10">
        <v>129.51610415084949</v>
      </c>
      <c r="AZ10">
        <v>175</v>
      </c>
      <c r="BA10">
        <v>175</v>
      </c>
      <c r="BB10">
        <v>153.19274465973751</v>
      </c>
      <c r="BC10">
        <v>170.87691224250159</v>
      </c>
      <c r="BD10">
        <f>Table1[[#This Row],[SG%]]-Table1[[#This Row],[CG%]]</f>
        <v>12.901495896014239</v>
      </c>
      <c r="BE10">
        <v>111.77197017198471</v>
      </c>
      <c r="BF10">
        <v>98.870474275970466</v>
      </c>
      <c r="BG10">
        <v>109.9981553684249</v>
      </c>
      <c r="BH10">
        <v>94.196780238158354</v>
      </c>
      <c r="BI10">
        <v>114.2351750330602</v>
      </c>
      <c r="BJ10">
        <v>102.412899263797</v>
      </c>
    </row>
    <row r="11" spans="1:62" hidden="1" x14ac:dyDescent="0.45">
      <c r="A11" s="1">
        <v>16</v>
      </c>
      <c r="B11" t="s">
        <v>73</v>
      </c>
      <c r="C11">
        <v>76</v>
      </c>
      <c r="D11">
        <v>38</v>
      </c>
      <c r="E11">
        <v>38</v>
      </c>
      <c r="F11">
        <v>0.95571283943076535</v>
      </c>
      <c r="G11">
        <v>104.4049151329958</v>
      </c>
      <c r="H11">
        <v>63.390641219035587</v>
      </c>
      <c r="I11">
        <v>120.9577285423733</v>
      </c>
      <c r="J11">
        <f t="shared" si="0"/>
        <v>417.02364624463888</v>
      </c>
      <c r="K11">
        <v>116.73458716412109</v>
      </c>
      <c r="L11">
        <v>66.81988475227557</v>
      </c>
      <c r="M11">
        <v>107.39823481445291</v>
      </c>
      <c r="N11">
        <f t="shared" si="1"/>
        <v>312.8821139252442</v>
      </c>
      <c r="O11">
        <v>84.357507166815253</v>
      </c>
      <c r="P11">
        <v>59.809592424798417</v>
      </c>
      <c r="Q11">
        <v>129.8369907921257</v>
      </c>
      <c r="R11">
        <v>26</v>
      </c>
      <c r="S11">
        <v>24.903042128696711</v>
      </c>
      <c r="T11">
        <v>13</v>
      </c>
      <c r="U11">
        <v>20.507759110813709</v>
      </c>
      <c r="V11">
        <v>37</v>
      </c>
      <c r="W11">
        <v>30.589198760489591</v>
      </c>
      <c r="X11">
        <v>18</v>
      </c>
      <c r="Y11">
        <v>15.41959451545684</v>
      </c>
      <c r="Z11">
        <v>7</v>
      </c>
      <c r="AA11">
        <v>10.47592348587763</v>
      </c>
      <c r="AB11">
        <v>13</v>
      </c>
      <c r="AC11">
        <v>12.104481998665539</v>
      </c>
      <c r="AD11">
        <v>8</v>
      </c>
      <c r="AE11">
        <v>9.4834476132398784</v>
      </c>
      <c r="AF11">
        <v>6</v>
      </c>
      <c r="AG11">
        <v>10.031835624936081</v>
      </c>
      <c r="AH11">
        <v>24</v>
      </c>
      <c r="AI11">
        <v>18.48471676182405</v>
      </c>
      <c r="AJ11">
        <v>1.1973684210526321</v>
      </c>
      <c r="AK11">
        <v>1.2528537565382081</v>
      </c>
      <c r="AL11">
        <v>91</v>
      </c>
      <c r="AM11">
        <v>95.216885496903814</v>
      </c>
      <c r="AN11">
        <v>61</v>
      </c>
      <c r="AO11">
        <v>56.734707032248117</v>
      </c>
      <c r="AP11">
        <v>30</v>
      </c>
      <c r="AQ11">
        <v>38.482178464655703</v>
      </c>
      <c r="AR11">
        <v>94</v>
      </c>
      <c r="AS11">
        <v>125</v>
      </c>
      <c r="AT11">
        <v>91.528887010603043</v>
      </c>
      <c r="AU11">
        <v>103.2709429985394</v>
      </c>
      <c r="AV11">
        <v>57</v>
      </c>
      <c r="AW11">
        <v>50</v>
      </c>
      <c r="AX11">
        <v>52.046775361494589</v>
      </c>
      <c r="AY11">
        <v>44.458707152300157</v>
      </c>
      <c r="AZ11">
        <v>37</v>
      </c>
      <c r="BA11">
        <v>75</v>
      </c>
      <c r="BB11">
        <v>39.482111649108447</v>
      </c>
      <c r="BC11">
        <v>58.812235846239282</v>
      </c>
      <c r="BD11">
        <f>Table1[[#This Row],[SG%]]-Table1[[#This Row],[CG%]]</f>
        <v>-18.3410060655726</v>
      </c>
      <c r="BE11">
        <v>102.6998175877641</v>
      </c>
      <c r="BF11">
        <v>121.0408236533367</v>
      </c>
      <c r="BG11">
        <v>109.5168713221952</v>
      </c>
      <c r="BH11">
        <v>112.4639091027035</v>
      </c>
      <c r="BI11">
        <v>93.713325996421204</v>
      </c>
      <c r="BJ11">
        <v>127.5244835038793</v>
      </c>
    </row>
    <row r="12" spans="1:62" hidden="1" x14ac:dyDescent="0.45">
      <c r="A12" s="1">
        <v>22</v>
      </c>
      <c r="B12" t="s">
        <v>79</v>
      </c>
      <c r="C12">
        <v>181</v>
      </c>
      <c r="D12">
        <v>90</v>
      </c>
      <c r="E12">
        <v>91</v>
      </c>
      <c r="F12">
        <v>1.0004533748817439</v>
      </c>
      <c r="G12">
        <v>101.9944128361572</v>
      </c>
      <c r="H12">
        <v>93.084756561622484</v>
      </c>
      <c r="I12">
        <v>103.084395459465</v>
      </c>
      <c r="J12">
        <f t="shared" si="0"/>
        <v>433.82872380038384</v>
      </c>
      <c r="K12">
        <v>112.7716802964453</v>
      </c>
      <c r="L12">
        <v>95.513682911047937</v>
      </c>
      <c r="M12">
        <v>86.864253097444916</v>
      </c>
      <c r="N12">
        <f t="shared" si="1"/>
        <v>340.76486287852987</v>
      </c>
      <c r="O12">
        <v>83.397585039133403</v>
      </c>
      <c r="P12">
        <v>90.572107761129629</v>
      </c>
      <c r="Q12">
        <v>113.0153770249207</v>
      </c>
      <c r="R12">
        <v>60</v>
      </c>
      <c r="S12">
        <v>58.82675171274667</v>
      </c>
      <c r="T12">
        <v>46</v>
      </c>
      <c r="U12">
        <v>49.417328571459286</v>
      </c>
      <c r="V12">
        <v>75</v>
      </c>
      <c r="W12">
        <v>72.75591971579405</v>
      </c>
      <c r="X12">
        <v>42</v>
      </c>
      <c r="Y12">
        <v>37.243392924175403</v>
      </c>
      <c r="Z12">
        <v>24</v>
      </c>
      <c r="AA12">
        <v>25.127289900810592</v>
      </c>
      <c r="AB12">
        <v>24</v>
      </c>
      <c r="AC12">
        <v>27.62931717501402</v>
      </c>
      <c r="AD12">
        <v>18</v>
      </c>
      <c r="AE12">
        <v>21.583358788571271</v>
      </c>
      <c r="AF12">
        <v>22</v>
      </c>
      <c r="AG12">
        <v>24.290038670648698</v>
      </c>
      <c r="AH12">
        <v>51</v>
      </c>
      <c r="AI12">
        <v>45.126602540780027</v>
      </c>
      <c r="AJ12">
        <v>1.2486187845303871</v>
      </c>
      <c r="AK12">
        <v>1.2480529486723719</v>
      </c>
      <c r="AL12">
        <v>226</v>
      </c>
      <c r="AM12">
        <v>225.89758370969929</v>
      </c>
      <c r="AN12">
        <v>150</v>
      </c>
      <c r="AO12">
        <v>136.8574686733368</v>
      </c>
      <c r="AP12">
        <v>76</v>
      </c>
      <c r="AQ12">
        <v>89.040115036362479</v>
      </c>
      <c r="AR12">
        <v>242</v>
      </c>
      <c r="AS12">
        <v>252</v>
      </c>
      <c r="AT12">
        <v>217.3073629444678</v>
      </c>
      <c r="AU12">
        <v>246.20663976797911</v>
      </c>
      <c r="AV12">
        <v>135</v>
      </c>
      <c r="AW12">
        <v>93</v>
      </c>
      <c r="AX12">
        <v>124.539812458996</v>
      </c>
      <c r="AY12">
        <v>103.190807445682</v>
      </c>
      <c r="AZ12">
        <v>107</v>
      </c>
      <c r="BA12">
        <v>159</v>
      </c>
      <c r="BB12">
        <v>92.767550485471787</v>
      </c>
      <c r="BC12">
        <v>143.01583232229709</v>
      </c>
      <c r="BD12">
        <f>Table1[[#This Row],[SG%]]-Table1[[#This Row],[CG%]]</f>
        <v>9.0099527196372122</v>
      </c>
      <c r="BE12">
        <v>111.36300064615961</v>
      </c>
      <c r="BF12">
        <v>102.35304792652239</v>
      </c>
      <c r="BG12">
        <v>108.399071216241</v>
      </c>
      <c r="BH12">
        <v>90.124306904908849</v>
      </c>
      <c r="BI12">
        <v>115.3420559668191</v>
      </c>
      <c r="BJ12">
        <v>111.1765022222724</v>
      </c>
    </row>
    <row r="13" spans="1:62" hidden="1" x14ac:dyDescent="0.45">
      <c r="A13" s="1">
        <v>4</v>
      </c>
      <c r="B13" t="s">
        <v>61</v>
      </c>
      <c r="C13">
        <v>196</v>
      </c>
      <c r="D13">
        <v>97</v>
      </c>
      <c r="E13">
        <v>99</v>
      </c>
      <c r="F13">
        <v>1.0136295855234281</v>
      </c>
      <c r="G13">
        <v>102.62741305507519</v>
      </c>
      <c r="H13">
        <v>96.203394366151883</v>
      </c>
      <c r="I13">
        <v>100.16671890940709</v>
      </c>
      <c r="J13">
        <f t="shared" si="0"/>
        <v>443.22277468475568</v>
      </c>
      <c r="K13">
        <v>114.7427982616114</v>
      </c>
      <c r="L13">
        <v>98.994379899921455</v>
      </c>
      <c r="M13">
        <v>76.078463205450561</v>
      </c>
      <c r="N13">
        <f t="shared" si="1"/>
        <v>342.93637854223027</v>
      </c>
      <c r="O13">
        <v>83.157807225398841</v>
      </c>
      <c r="P13">
        <v>93.46295686603375</v>
      </c>
      <c r="Q13">
        <v>114.3672698801396</v>
      </c>
      <c r="R13">
        <v>74</v>
      </c>
      <c r="S13">
        <v>72.105490918189417</v>
      </c>
      <c r="T13">
        <v>51</v>
      </c>
      <c r="U13">
        <v>53.012682490072088</v>
      </c>
      <c r="V13">
        <v>71</v>
      </c>
      <c r="W13">
        <v>70.881826591738459</v>
      </c>
      <c r="X13">
        <v>51</v>
      </c>
      <c r="Y13">
        <v>44.447233963844042</v>
      </c>
      <c r="Z13">
        <v>26</v>
      </c>
      <c r="AA13">
        <v>26.264117242094699</v>
      </c>
      <c r="AB13">
        <v>20</v>
      </c>
      <c r="AC13">
        <v>26.288648794061231</v>
      </c>
      <c r="AD13">
        <v>23</v>
      </c>
      <c r="AE13">
        <v>27.658256954345379</v>
      </c>
      <c r="AF13">
        <v>25</v>
      </c>
      <c r="AG13">
        <v>26.748565247977389</v>
      </c>
      <c r="AH13">
        <v>51</v>
      </c>
      <c r="AI13">
        <v>44.593177797677221</v>
      </c>
      <c r="AJ13">
        <v>1.392857142857143</v>
      </c>
      <c r="AK13">
        <v>1.3741283430849009</v>
      </c>
      <c r="AL13">
        <v>273</v>
      </c>
      <c r="AM13">
        <v>269.3291552446405</v>
      </c>
      <c r="AN13">
        <v>179</v>
      </c>
      <c r="AO13">
        <v>159.60581913362691</v>
      </c>
      <c r="AP13">
        <v>94</v>
      </c>
      <c r="AQ13">
        <v>109.72333611101359</v>
      </c>
      <c r="AR13">
        <v>274</v>
      </c>
      <c r="AS13">
        <v>259</v>
      </c>
      <c r="AT13">
        <v>251.1784737593733</v>
      </c>
      <c r="AU13">
        <v>248.9811488509755</v>
      </c>
      <c r="AV13">
        <v>153</v>
      </c>
      <c r="AW13">
        <v>94</v>
      </c>
      <c r="AX13">
        <v>143.3209300860305</v>
      </c>
      <c r="AY13">
        <v>104.7846567898589</v>
      </c>
      <c r="AZ13">
        <v>121</v>
      </c>
      <c r="BA13">
        <v>165</v>
      </c>
      <c r="BB13">
        <v>107.8575436733428</v>
      </c>
      <c r="BC13">
        <v>144.19649206111649</v>
      </c>
      <c r="BD13">
        <f>Table1[[#This Row],[SG%]]-Table1[[#This Row],[CG%]]</f>
        <v>5.0618414361956923</v>
      </c>
      <c r="BE13">
        <v>109.0857810779158</v>
      </c>
      <c r="BF13">
        <v>104.0239396417201</v>
      </c>
      <c r="BG13">
        <v>106.7534238775589</v>
      </c>
      <c r="BH13">
        <v>89.70779012858047</v>
      </c>
      <c r="BI13">
        <v>112.185013564244</v>
      </c>
      <c r="BJ13">
        <v>114.42719419974939</v>
      </c>
    </row>
    <row r="14" spans="1:62" hidden="1" x14ac:dyDescent="0.45">
      <c r="A14" s="1">
        <v>14</v>
      </c>
      <c r="B14" t="s">
        <v>71</v>
      </c>
      <c r="C14">
        <v>174</v>
      </c>
      <c r="D14">
        <v>89</v>
      </c>
      <c r="E14">
        <v>85</v>
      </c>
      <c r="F14">
        <v>1.050057718813457</v>
      </c>
      <c r="G14">
        <v>102.6675312819775</v>
      </c>
      <c r="H14">
        <v>115.4779380208666</v>
      </c>
      <c r="I14">
        <v>83.229963086258493</v>
      </c>
      <c r="J14">
        <f t="shared" si="0"/>
        <v>418.80884052108178</v>
      </c>
      <c r="K14">
        <v>105.97312322389909</v>
      </c>
      <c r="L14">
        <v>100.88947084938449</v>
      </c>
      <c r="M14">
        <v>86.286558879022749</v>
      </c>
      <c r="N14">
        <f t="shared" si="1"/>
        <v>421.5973029561095</v>
      </c>
      <c r="O14">
        <v>97.187435614692959</v>
      </c>
      <c r="P14">
        <v>130.0349961120306</v>
      </c>
      <c r="Q14">
        <v>81.376815426680551</v>
      </c>
      <c r="R14">
        <v>73</v>
      </c>
      <c r="S14">
        <v>71.103297301952907</v>
      </c>
      <c r="T14">
        <v>55</v>
      </c>
      <c r="U14">
        <v>47.628145204724419</v>
      </c>
      <c r="V14">
        <v>46</v>
      </c>
      <c r="W14">
        <v>55.26855749332266</v>
      </c>
      <c r="X14">
        <v>47</v>
      </c>
      <c r="Y14">
        <v>44.350868003294387</v>
      </c>
      <c r="Z14">
        <v>24</v>
      </c>
      <c r="AA14">
        <v>23.788409036091629</v>
      </c>
      <c r="AB14">
        <v>18</v>
      </c>
      <c r="AC14">
        <v>20.86072296061398</v>
      </c>
      <c r="AD14">
        <v>26</v>
      </c>
      <c r="AE14">
        <v>26.752429298658519</v>
      </c>
      <c r="AF14">
        <v>31</v>
      </c>
      <c r="AG14">
        <v>23.83973616863279</v>
      </c>
      <c r="AH14">
        <v>28</v>
      </c>
      <c r="AI14">
        <v>34.407834532708677</v>
      </c>
      <c r="AJ14">
        <v>1.5747126436781611</v>
      </c>
      <c r="AK14">
        <v>1.4996438914401331</v>
      </c>
      <c r="AL14">
        <v>274</v>
      </c>
      <c r="AM14">
        <v>260.93803711058308</v>
      </c>
      <c r="AN14">
        <v>165</v>
      </c>
      <c r="AO14">
        <v>156.84101304597479</v>
      </c>
      <c r="AP14">
        <v>109</v>
      </c>
      <c r="AQ14">
        <v>104.09702406460831</v>
      </c>
      <c r="AR14">
        <v>259</v>
      </c>
      <c r="AS14">
        <v>207</v>
      </c>
      <c r="AT14">
        <v>238.53695941561699</v>
      </c>
      <c r="AU14">
        <v>205.73458393446771</v>
      </c>
      <c r="AV14">
        <v>148</v>
      </c>
      <c r="AW14">
        <v>91</v>
      </c>
      <c r="AX14">
        <v>139.44937284537201</v>
      </c>
      <c r="AY14">
        <v>90.207033870421384</v>
      </c>
      <c r="AZ14">
        <v>111</v>
      </c>
      <c r="BA14">
        <v>116</v>
      </c>
      <c r="BB14">
        <v>99.087586570244966</v>
      </c>
      <c r="BC14">
        <v>115.5275500640463</v>
      </c>
      <c r="BD14">
        <f>Table1[[#This Row],[SG%]]-Table1[[#This Row],[CG%]]</f>
        <v>7.9634897247522076</v>
      </c>
      <c r="BE14">
        <v>108.5785618440491</v>
      </c>
      <c r="BF14">
        <v>100.6150721192969</v>
      </c>
      <c r="BG14">
        <v>106.13170714228259</v>
      </c>
      <c r="BH14">
        <v>100.8790513284337</v>
      </c>
      <c r="BI14">
        <v>112.02210472783101</v>
      </c>
      <c r="BJ14">
        <v>100.4089500172832</v>
      </c>
    </row>
    <row r="15" spans="1:62" hidden="1" x14ac:dyDescent="0.45">
      <c r="A15" s="1">
        <v>8</v>
      </c>
      <c r="B15" t="s">
        <v>65</v>
      </c>
      <c r="C15">
        <v>234</v>
      </c>
      <c r="D15">
        <v>119</v>
      </c>
      <c r="E15">
        <v>115</v>
      </c>
      <c r="F15">
        <v>1.103016406435263</v>
      </c>
      <c r="G15">
        <v>111.85189046826861</v>
      </c>
      <c r="H15">
        <v>104.01111869681689</v>
      </c>
      <c r="I15">
        <v>84.988383155528183</v>
      </c>
      <c r="J15">
        <f t="shared" si="0"/>
        <v>414.52986836890091</v>
      </c>
      <c r="K15">
        <v>98.973418822181984</v>
      </c>
      <c r="L15">
        <v>117.609611902355</v>
      </c>
      <c r="M15">
        <v>84.490082500640995</v>
      </c>
      <c r="N15">
        <f t="shared" si="1"/>
        <v>489.55595276808401</v>
      </c>
      <c r="O15">
        <v>133.2174507822827</v>
      </c>
      <c r="P15">
        <v>89.903600421235936</v>
      </c>
      <c r="Q15">
        <v>85.308555389539791</v>
      </c>
      <c r="R15">
        <v>96</v>
      </c>
      <c r="S15">
        <v>85.827784937827573</v>
      </c>
      <c r="T15">
        <v>66</v>
      </c>
      <c r="U15">
        <v>63.454754479070758</v>
      </c>
      <c r="V15">
        <v>72</v>
      </c>
      <c r="W15">
        <v>84.717460583101655</v>
      </c>
      <c r="X15">
        <v>53</v>
      </c>
      <c r="Y15">
        <v>53.549731463981317</v>
      </c>
      <c r="Z15">
        <v>38</v>
      </c>
      <c r="AA15">
        <v>32.31028432569726</v>
      </c>
      <c r="AB15">
        <v>28</v>
      </c>
      <c r="AC15">
        <v>33.139984210321458</v>
      </c>
      <c r="AD15">
        <v>43</v>
      </c>
      <c r="AE15">
        <v>32.278053473846242</v>
      </c>
      <c r="AF15">
        <v>28</v>
      </c>
      <c r="AG15">
        <v>31.144470153373501</v>
      </c>
      <c r="AH15">
        <v>44</v>
      </c>
      <c r="AI15">
        <v>51.577476372780197</v>
      </c>
      <c r="AJ15">
        <v>1.512820512820513</v>
      </c>
      <c r="AK15">
        <v>1.3715303815921089</v>
      </c>
      <c r="AL15">
        <v>354</v>
      </c>
      <c r="AM15">
        <v>320.93810929255352</v>
      </c>
      <c r="AN15">
        <v>197</v>
      </c>
      <c r="AO15">
        <v>192.95947871764119</v>
      </c>
      <c r="AP15">
        <v>157</v>
      </c>
      <c r="AQ15">
        <v>127.9786305749122</v>
      </c>
      <c r="AR15">
        <v>333</v>
      </c>
      <c r="AS15">
        <v>296</v>
      </c>
      <c r="AT15">
        <v>300.42860343111852</v>
      </c>
      <c r="AU15">
        <v>298.05826988654212</v>
      </c>
      <c r="AV15">
        <v>183</v>
      </c>
      <c r="AW15">
        <v>127</v>
      </c>
      <c r="AX15">
        <v>174.08196266491279</v>
      </c>
      <c r="AY15">
        <v>130.16243314445259</v>
      </c>
      <c r="AZ15">
        <v>150</v>
      </c>
      <c r="BA15">
        <v>169</v>
      </c>
      <c r="BB15">
        <v>126.3466407662057</v>
      </c>
      <c r="BC15">
        <v>167.8958367420895</v>
      </c>
      <c r="BD15">
        <f>Table1[[#This Row],[SG%]]-Table1[[#This Row],[CG%]]</f>
        <v>11.532202534882231</v>
      </c>
      <c r="BE15">
        <v>110.841642971705</v>
      </c>
      <c r="BF15">
        <v>99.309440436822769</v>
      </c>
      <c r="BG15">
        <v>105.1228956742942</v>
      </c>
      <c r="BH15">
        <v>97.570394876574738</v>
      </c>
      <c r="BI15">
        <v>118.7210036534038</v>
      </c>
      <c r="BJ15">
        <v>100.6576477888529</v>
      </c>
    </row>
    <row r="16" spans="1:62" hidden="1" x14ac:dyDescent="0.45">
      <c r="A16" s="1">
        <v>7</v>
      </c>
      <c r="B16" t="s">
        <v>64</v>
      </c>
      <c r="C16">
        <v>273</v>
      </c>
      <c r="D16">
        <v>134</v>
      </c>
      <c r="E16">
        <v>139</v>
      </c>
      <c r="F16">
        <v>1.068985977358045</v>
      </c>
      <c r="G16">
        <v>106.95900817587869</v>
      </c>
      <c r="H16">
        <v>106.6091130275361</v>
      </c>
      <c r="I16">
        <v>84.369551003687249</v>
      </c>
      <c r="J16">
        <f t="shared" si="0"/>
        <v>401.02235667680424</v>
      </c>
      <c r="K16">
        <v>100.3388555449776</v>
      </c>
      <c r="L16">
        <v>100.00579004187141</v>
      </c>
      <c r="M16">
        <v>99.222600451751262</v>
      </c>
      <c r="N16">
        <f t="shared" si="1"/>
        <v>461.93497033345091</v>
      </c>
      <c r="O16">
        <v>116.4235776575748</v>
      </c>
      <c r="P16">
        <v>112.6642373607265</v>
      </c>
      <c r="Q16">
        <v>75.853435543566007</v>
      </c>
      <c r="R16">
        <v>125</v>
      </c>
      <c r="S16">
        <v>116.8672018671448</v>
      </c>
      <c r="T16">
        <v>78</v>
      </c>
      <c r="U16">
        <v>73.16447701788249</v>
      </c>
      <c r="V16">
        <v>70</v>
      </c>
      <c r="W16">
        <v>82.968321114972809</v>
      </c>
      <c r="X16">
        <v>69</v>
      </c>
      <c r="Y16">
        <v>68.766979277604264</v>
      </c>
      <c r="Z16">
        <v>35</v>
      </c>
      <c r="AA16">
        <v>34.99797360267425</v>
      </c>
      <c r="AB16">
        <v>30</v>
      </c>
      <c r="AC16">
        <v>30.235047119721511</v>
      </c>
      <c r="AD16">
        <v>56</v>
      </c>
      <c r="AE16">
        <v>48.100222589540493</v>
      </c>
      <c r="AF16">
        <v>43</v>
      </c>
      <c r="AG16">
        <v>38.166503415208233</v>
      </c>
      <c r="AH16">
        <v>40</v>
      </c>
      <c r="AI16">
        <v>52.733273995251302</v>
      </c>
      <c r="AJ16">
        <v>1.659340659340659</v>
      </c>
      <c r="AK16">
        <v>1.552256712891269</v>
      </c>
      <c r="AL16">
        <v>453</v>
      </c>
      <c r="AM16">
        <v>423.76608261931648</v>
      </c>
      <c r="AN16">
        <v>242</v>
      </c>
      <c r="AO16">
        <v>241.29891143548701</v>
      </c>
      <c r="AP16">
        <v>211</v>
      </c>
      <c r="AQ16">
        <v>182.46717118382949</v>
      </c>
      <c r="AR16">
        <v>422</v>
      </c>
      <c r="AS16">
        <v>310</v>
      </c>
      <c r="AT16">
        <v>386.93658856821958</v>
      </c>
      <c r="AU16">
        <v>316.92687420830578</v>
      </c>
      <c r="AV16">
        <v>226</v>
      </c>
      <c r="AW16">
        <v>132</v>
      </c>
      <c r="AX16">
        <v>216.16045487208859</v>
      </c>
      <c r="AY16">
        <v>133.71124353433891</v>
      </c>
      <c r="AZ16">
        <v>196</v>
      </c>
      <c r="BA16">
        <v>178</v>
      </c>
      <c r="BB16">
        <v>170.77613369613101</v>
      </c>
      <c r="BC16">
        <v>183.21563067396681</v>
      </c>
      <c r="BD16">
        <f>Table1[[#This Row],[SG%]]-Table1[[#This Row],[CG%]]</f>
        <v>11.247435845967914</v>
      </c>
      <c r="BE16">
        <v>109.0617978417408</v>
      </c>
      <c r="BF16">
        <v>97.814361995772884</v>
      </c>
      <c r="BG16">
        <v>104.5519635558381</v>
      </c>
      <c r="BH16">
        <v>98.720194735232226</v>
      </c>
      <c r="BI16">
        <v>114.7701354738191</v>
      </c>
      <c r="BJ16">
        <v>97.153282907806016</v>
      </c>
    </row>
    <row r="17" spans="1:62" hidden="1" x14ac:dyDescent="0.45">
      <c r="A17" s="1">
        <v>6</v>
      </c>
      <c r="B17" t="s">
        <v>63</v>
      </c>
      <c r="C17">
        <v>341</v>
      </c>
      <c r="D17">
        <v>171</v>
      </c>
      <c r="E17">
        <v>170</v>
      </c>
      <c r="F17">
        <v>1.0367724530083471</v>
      </c>
      <c r="G17">
        <v>100.57268205811179</v>
      </c>
      <c r="H17">
        <v>119.4009432250066</v>
      </c>
      <c r="I17">
        <v>80.549374691143413</v>
      </c>
      <c r="J17">
        <f t="shared" si="0"/>
        <v>422.19987003476791</v>
      </c>
      <c r="K17">
        <v>98.534325564400703</v>
      </c>
      <c r="L17">
        <v>126.5968933415658</v>
      </c>
      <c r="M17">
        <v>70.203072058707207</v>
      </c>
      <c r="N17">
        <f t="shared" si="1"/>
        <v>423.98328031422187</v>
      </c>
      <c r="O17">
        <v>103.70554837280039</v>
      </c>
      <c r="P17">
        <v>112.86663519582071</v>
      </c>
      <c r="Q17">
        <v>86.309373543717626</v>
      </c>
      <c r="R17">
        <v>155</v>
      </c>
      <c r="S17">
        <v>154.1173973171359</v>
      </c>
      <c r="T17">
        <v>109</v>
      </c>
      <c r="U17">
        <v>91.289061087728271</v>
      </c>
      <c r="V17">
        <v>77</v>
      </c>
      <c r="W17">
        <v>95.593541595135832</v>
      </c>
      <c r="X17">
        <v>92</v>
      </c>
      <c r="Y17">
        <v>93.368477911659369</v>
      </c>
      <c r="Z17">
        <v>55</v>
      </c>
      <c r="AA17">
        <v>43.444983955180312</v>
      </c>
      <c r="AB17">
        <v>24</v>
      </c>
      <c r="AC17">
        <v>34.186538133160383</v>
      </c>
      <c r="AD17">
        <v>63</v>
      </c>
      <c r="AE17">
        <v>60.748919405476563</v>
      </c>
      <c r="AF17">
        <v>54</v>
      </c>
      <c r="AG17">
        <v>47.844077132547959</v>
      </c>
      <c r="AH17">
        <v>53</v>
      </c>
      <c r="AI17">
        <v>61.407003461975442</v>
      </c>
      <c r="AJ17">
        <v>1.6832844574780059</v>
      </c>
      <c r="AK17">
        <v>1.623581387211543</v>
      </c>
      <c r="AL17">
        <v>574</v>
      </c>
      <c r="AM17">
        <v>553.64125303913625</v>
      </c>
      <c r="AN17">
        <v>331</v>
      </c>
      <c r="AO17">
        <v>323.5504176901585</v>
      </c>
      <c r="AP17">
        <v>243</v>
      </c>
      <c r="AQ17">
        <v>230.09083534897769</v>
      </c>
      <c r="AR17">
        <v>497</v>
      </c>
      <c r="AS17">
        <v>319</v>
      </c>
      <c r="AT17">
        <v>504.14360945060321</v>
      </c>
      <c r="AU17">
        <v>380.6481489726209</v>
      </c>
      <c r="AV17">
        <v>302</v>
      </c>
      <c r="AW17">
        <v>148</v>
      </c>
      <c r="AX17">
        <v>290.9095059878415</v>
      </c>
      <c r="AY17">
        <v>163.82394887310269</v>
      </c>
      <c r="AZ17">
        <v>195</v>
      </c>
      <c r="BA17">
        <v>171</v>
      </c>
      <c r="BB17">
        <v>213.23410346276171</v>
      </c>
      <c r="BC17">
        <v>216.82420009951829</v>
      </c>
      <c r="BD17">
        <f>Table1[[#This Row],[SG%]]-Table1[[#This Row],[CG%]]</f>
        <v>14.778593960485253</v>
      </c>
      <c r="BE17">
        <v>98.583020925646949</v>
      </c>
      <c r="BF17">
        <v>83.804426965161696</v>
      </c>
      <c r="BG17">
        <v>103.8123518770892</v>
      </c>
      <c r="BH17">
        <v>90.340881792954562</v>
      </c>
      <c r="BI17">
        <v>91.448786490221991</v>
      </c>
      <c r="BJ17">
        <v>78.865735430599628</v>
      </c>
    </row>
    <row r="18" spans="1:62" hidden="1" x14ac:dyDescent="0.45">
      <c r="A18" s="1">
        <v>17</v>
      </c>
      <c r="B18" t="s">
        <v>74</v>
      </c>
      <c r="C18">
        <v>199</v>
      </c>
      <c r="D18">
        <v>99</v>
      </c>
      <c r="E18">
        <v>100</v>
      </c>
      <c r="F18">
        <v>1.0333824467733179</v>
      </c>
      <c r="G18">
        <v>103.2715973280764</v>
      </c>
      <c r="H18">
        <v>103.59612084312241</v>
      </c>
      <c r="I18">
        <v>94.383705311293838</v>
      </c>
      <c r="J18">
        <f t="shared" si="0"/>
        <v>393.35858744363901</v>
      </c>
      <c r="K18">
        <v>104.1750382346341</v>
      </c>
      <c r="L18">
        <v>80.833472739736692</v>
      </c>
      <c r="M18">
        <v>111.9389005625939</v>
      </c>
      <c r="N18">
        <f t="shared" si="1"/>
        <v>432.07891238088041</v>
      </c>
      <c r="O18">
        <v>101.8001883102461</v>
      </c>
      <c r="P18">
        <v>126.6783474501421</v>
      </c>
      <c r="Q18">
        <v>83.623109671020913</v>
      </c>
      <c r="R18">
        <v>72</v>
      </c>
      <c r="S18">
        <v>69.719072681008512</v>
      </c>
      <c r="T18">
        <v>56</v>
      </c>
      <c r="U18">
        <v>54.056078108177303</v>
      </c>
      <c r="V18">
        <v>71</v>
      </c>
      <c r="W18">
        <v>75.22484921081417</v>
      </c>
      <c r="X18">
        <v>45</v>
      </c>
      <c r="Y18">
        <v>43.196528422333017</v>
      </c>
      <c r="Z18">
        <v>22</v>
      </c>
      <c r="AA18">
        <v>27.21644790745837</v>
      </c>
      <c r="AB18">
        <v>32</v>
      </c>
      <c r="AC18">
        <v>28.587023670208598</v>
      </c>
      <c r="AD18">
        <v>27</v>
      </c>
      <c r="AE18">
        <v>26.522544258675492</v>
      </c>
      <c r="AF18">
        <v>34</v>
      </c>
      <c r="AG18">
        <v>26.839630200718918</v>
      </c>
      <c r="AH18">
        <v>39</v>
      </c>
      <c r="AI18">
        <v>46.637825540605583</v>
      </c>
      <c r="AJ18">
        <v>1.3668341708542711</v>
      </c>
      <c r="AK18">
        <v>1.322679880156798</v>
      </c>
      <c r="AL18">
        <v>272</v>
      </c>
      <c r="AM18">
        <v>263.21329615120283</v>
      </c>
      <c r="AN18">
        <v>157</v>
      </c>
      <c r="AO18">
        <v>156.8060331744575</v>
      </c>
      <c r="AP18">
        <v>115</v>
      </c>
      <c r="AQ18">
        <v>106.4072629767453</v>
      </c>
      <c r="AR18">
        <v>252</v>
      </c>
      <c r="AS18">
        <v>237</v>
      </c>
      <c r="AT18">
        <v>248.72524338855439</v>
      </c>
      <c r="AU18">
        <v>261.64295038538262</v>
      </c>
      <c r="AV18">
        <v>143</v>
      </c>
      <c r="AW18">
        <v>106</v>
      </c>
      <c r="AX18">
        <v>141.59500369689289</v>
      </c>
      <c r="AY18">
        <v>110.39644479924679</v>
      </c>
      <c r="AZ18">
        <v>109</v>
      </c>
      <c r="BA18">
        <v>131</v>
      </c>
      <c r="BB18">
        <v>107.1302396916615</v>
      </c>
      <c r="BC18">
        <v>151.24650558613581</v>
      </c>
      <c r="BD18">
        <f>Table1[[#This Row],[SG%]]-Table1[[#This Row],[CG%]]</f>
        <v>10.735157804237815</v>
      </c>
      <c r="BE18">
        <v>101.31661610491621</v>
      </c>
      <c r="BF18">
        <v>90.581458300678392</v>
      </c>
      <c r="BG18">
        <v>100.992264039284</v>
      </c>
      <c r="BH18">
        <v>96.017584798820593</v>
      </c>
      <c r="BI18">
        <v>101.74531515445121</v>
      </c>
      <c r="BJ18">
        <v>86.613571330013144</v>
      </c>
    </row>
    <row r="19" spans="1:62" hidden="1" x14ac:dyDescent="0.45">
      <c r="A19" s="1">
        <v>10</v>
      </c>
      <c r="B19" t="s">
        <v>67</v>
      </c>
      <c r="C19">
        <v>244</v>
      </c>
      <c r="D19">
        <v>124</v>
      </c>
      <c r="E19">
        <v>120</v>
      </c>
      <c r="F19">
        <v>1.0699782048805719</v>
      </c>
      <c r="G19">
        <v>109.6744924618072</v>
      </c>
      <c r="H19">
        <v>95.757831169795367</v>
      </c>
      <c r="I19">
        <v>92.895423737807107</v>
      </c>
      <c r="J19">
        <f t="shared" si="0"/>
        <v>384.03898889148701</v>
      </c>
      <c r="K19">
        <v>95.947485242603506</v>
      </c>
      <c r="L19">
        <v>96.196533163676534</v>
      </c>
      <c r="M19">
        <v>110.7395055024968</v>
      </c>
      <c r="N19">
        <f t="shared" si="1"/>
        <v>492.22964037647455</v>
      </c>
      <c r="O19">
        <v>132.3068284887751</v>
      </c>
      <c r="P19">
        <v>95.30915491014926</v>
      </c>
      <c r="Q19">
        <v>81.583711417366814</v>
      </c>
      <c r="R19">
        <v>101</v>
      </c>
      <c r="S19">
        <v>92.090692861124509</v>
      </c>
      <c r="T19">
        <v>63</v>
      </c>
      <c r="U19">
        <v>65.790963757616851</v>
      </c>
      <c r="V19">
        <v>80</v>
      </c>
      <c r="W19">
        <v>86.118343381258669</v>
      </c>
      <c r="X19">
        <v>55</v>
      </c>
      <c r="Y19">
        <v>57.323024007280999</v>
      </c>
      <c r="Z19">
        <v>32</v>
      </c>
      <c r="AA19">
        <v>33.265232069800923</v>
      </c>
      <c r="AB19">
        <v>37</v>
      </c>
      <c r="AC19">
        <v>33.411743922918077</v>
      </c>
      <c r="AD19">
        <v>46</v>
      </c>
      <c r="AE19">
        <v>34.76766885384351</v>
      </c>
      <c r="AF19">
        <v>31</v>
      </c>
      <c r="AG19">
        <v>32.525731687815941</v>
      </c>
      <c r="AH19">
        <v>43</v>
      </c>
      <c r="AI19">
        <v>52.706599458340577</v>
      </c>
      <c r="AJ19">
        <v>1.5</v>
      </c>
      <c r="AK19">
        <v>1.401897714512256</v>
      </c>
      <c r="AL19">
        <v>366</v>
      </c>
      <c r="AM19">
        <v>342.06304234099042</v>
      </c>
      <c r="AN19">
        <v>197</v>
      </c>
      <c r="AO19">
        <v>205.23430409164379</v>
      </c>
      <c r="AP19">
        <v>169</v>
      </c>
      <c r="AQ19">
        <v>136.82873824934649</v>
      </c>
      <c r="AR19">
        <v>362</v>
      </c>
      <c r="AS19">
        <v>289</v>
      </c>
      <c r="AT19">
        <v>320.08451073792372</v>
      </c>
      <c r="AU19">
        <v>307.33842838062139</v>
      </c>
      <c r="AV19">
        <v>187</v>
      </c>
      <c r="AW19">
        <v>143</v>
      </c>
      <c r="AX19">
        <v>185.53260058008431</v>
      </c>
      <c r="AY19">
        <v>133.90405074735989</v>
      </c>
      <c r="AZ19">
        <v>175</v>
      </c>
      <c r="BA19">
        <v>146</v>
      </c>
      <c r="BB19">
        <v>134.55191015783939</v>
      </c>
      <c r="BC19">
        <v>173.43437763326151</v>
      </c>
      <c r="BD19">
        <f>Table1[[#This Row],[SG%]]-Table1[[#This Row],[CG%]]</f>
        <v>19.06198376789483</v>
      </c>
      <c r="BE19">
        <v>113.09513202167901</v>
      </c>
      <c r="BF19">
        <v>94.033148253784177</v>
      </c>
      <c r="BG19">
        <v>100.79091190191249</v>
      </c>
      <c r="BH19">
        <v>106.7928858028363</v>
      </c>
      <c r="BI19">
        <v>130.0613271076657</v>
      </c>
      <c r="BJ19">
        <v>84.181695689378671</v>
      </c>
    </row>
    <row r="20" spans="1:62" hidden="1" x14ac:dyDescent="0.45">
      <c r="A20" s="1">
        <v>24</v>
      </c>
      <c r="B20" t="s">
        <v>81</v>
      </c>
      <c r="C20">
        <v>140</v>
      </c>
      <c r="D20">
        <v>67</v>
      </c>
      <c r="E20">
        <v>73</v>
      </c>
      <c r="F20">
        <v>0.96251411237562634</v>
      </c>
      <c r="G20">
        <v>91.864076919228722</v>
      </c>
      <c r="H20">
        <v>111.02211082233011</v>
      </c>
      <c r="I20">
        <v>98.801535945773423</v>
      </c>
      <c r="J20">
        <f t="shared" si="0"/>
        <v>371.56221853108207</v>
      </c>
      <c r="K20">
        <v>86.603521059543311</v>
      </c>
      <c r="L20">
        <v>111.7516553524521</v>
      </c>
      <c r="M20">
        <v>106.2330122614797</v>
      </c>
      <c r="N20">
        <f t="shared" si="1"/>
        <v>412.26069726378569</v>
      </c>
      <c r="O20">
        <v>100.65288914353761</v>
      </c>
      <c r="P20">
        <v>110.3020298331729</v>
      </c>
      <c r="Q20">
        <v>94.574695180131727</v>
      </c>
      <c r="R20">
        <v>39</v>
      </c>
      <c r="S20">
        <v>42.454026979763441</v>
      </c>
      <c r="T20">
        <v>42</v>
      </c>
      <c r="U20">
        <v>37.830302170360511</v>
      </c>
      <c r="V20">
        <v>59</v>
      </c>
      <c r="W20">
        <v>59.71567084987602</v>
      </c>
      <c r="X20">
        <v>23</v>
      </c>
      <c r="Y20">
        <v>26.557811643924499</v>
      </c>
      <c r="Z20">
        <v>21</v>
      </c>
      <c r="AA20">
        <v>18.79166794779762</v>
      </c>
      <c r="AB20">
        <v>23</v>
      </c>
      <c r="AC20">
        <v>21.650520408277881</v>
      </c>
      <c r="AD20">
        <v>16</v>
      </c>
      <c r="AE20">
        <v>15.89621533583894</v>
      </c>
      <c r="AF20">
        <v>21</v>
      </c>
      <c r="AG20">
        <v>19.038634222562901</v>
      </c>
      <c r="AH20">
        <v>36</v>
      </c>
      <c r="AI20">
        <v>38.065150441598128</v>
      </c>
      <c r="AJ20">
        <v>1.1357142857142859</v>
      </c>
      <c r="AK20">
        <v>1.1799455936403631</v>
      </c>
      <c r="AL20">
        <v>159</v>
      </c>
      <c r="AM20">
        <v>165.19238310965079</v>
      </c>
      <c r="AN20">
        <v>90</v>
      </c>
      <c r="AO20">
        <v>98.46510287957112</v>
      </c>
      <c r="AP20">
        <v>69</v>
      </c>
      <c r="AQ20">
        <v>66.727280230079742</v>
      </c>
      <c r="AR20">
        <v>172</v>
      </c>
      <c r="AS20">
        <v>224</v>
      </c>
      <c r="AT20">
        <v>162.43894880833639</v>
      </c>
      <c r="AU20">
        <v>198.52546062469611</v>
      </c>
      <c r="AV20">
        <v>91</v>
      </c>
      <c r="AW20">
        <v>97</v>
      </c>
      <c r="AX20">
        <v>90.295475615413366</v>
      </c>
      <c r="AY20">
        <v>79.283271495807981</v>
      </c>
      <c r="AZ20">
        <v>81</v>
      </c>
      <c r="BA20">
        <v>127</v>
      </c>
      <c r="BB20">
        <v>72.143473192922997</v>
      </c>
      <c r="BC20">
        <v>119.2421891288881</v>
      </c>
      <c r="BD20">
        <f>Table1[[#This Row],[SG%]]-Table1[[#This Row],[CG%]]</f>
        <v>-6.9459400599828882</v>
      </c>
      <c r="BE20">
        <v>105.88593515397891</v>
      </c>
      <c r="BF20">
        <v>112.83187521396179</v>
      </c>
      <c r="BG20">
        <v>100.7802432843782</v>
      </c>
      <c r="BH20">
        <v>122.34611182149411</v>
      </c>
      <c r="BI20">
        <v>112.27626896114811</v>
      </c>
      <c r="BJ20">
        <v>106.5059279167766</v>
      </c>
    </row>
    <row r="21" spans="1:62" hidden="1" x14ac:dyDescent="0.45">
      <c r="A21" s="1">
        <v>27</v>
      </c>
      <c r="B21" t="s">
        <v>84</v>
      </c>
      <c r="C21">
        <v>79</v>
      </c>
      <c r="D21">
        <v>38</v>
      </c>
      <c r="E21">
        <v>41</v>
      </c>
      <c r="F21">
        <v>0.99233131867698998</v>
      </c>
      <c r="G21">
        <v>99.523402479397816</v>
      </c>
      <c r="H21">
        <v>97.967741273540184</v>
      </c>
      <c r="I21">
        <v>102.2110915148745</v>
      </c>
      <c r="J21">
        <f t="shared" si="0"/>
        <v>407.54619806845903</v>
      </c>
      <c r="K21">
        <v>99.385649402970174</v>
      </c>
      <c r="L21">
        <v>109.3892498595485</v>
      </c>
      <c r="M21">
        <v>90.633902646864243</v>
      </c>
      <c r="N21">
        <f t="shared" si="1"/>
        <v>387.10193035002067</v>
      </c>
      <c r="O21">
        <v>99.742294200027075</v>
      </c>
      <c r="P21">
        <v>87.875047749939426</v>
      </c>
      <c r="Q21">
        <v>108.020826459912</v>
      </c>
      <c r="R21">
        <v>31</v>
      </c>
      <c r="S21">
        <v>31.148452753529259</v>
      </c>
      <c r="T21">
        <v>21</v>
      </c>
      <c r="U21">
        <v>21.435627408582331</v>
      </c>
      <c r="V21">
        <v>27</v>
      </c>
      <c r="W21">
        <v>26.415919837888399</v>
      </c>
      <c r="X21">
        <v>19</v>
      </c>
      <c r="Y21">
        <v>19.11744815688871</v>
      </c>
      <c r="Z21">
        <v>11</v>
      </c>
      <c r="AA21">
        <v>10.05583273870473</v>
      </c>
      <c r="AB21">
        <v>8</v>
      </c>
      <c r="AC21">
        <v>8.8267191044065498</v>
      </c>
      <c r="AD21">
        <v>12</v>
      </c>
      <c r="AE21">
        <v>12.03100459664055</v>
      </c>
      <c r="AF21">
        <v>10</v>
      </c>
      <c r="AG21">
        <v>11.379794669877599</v>
      </c>
      <c r="AH21">
        <v>19</v>
      </c>
      <c r="AI21">
        <v>17.589200733481849</v>
      </c>
      <c r="AJ21">
        <v>1.443037974683544</v>
      </c>
      <c r="AK21">
        <v>1.4541896920148121</v>
      </c>
      <c r="AL21">
        <v>114</v>
      </c>
      <c r="AM21">
        <v>114.8809856691701</v>
      </c>
      <c r="AN21">
        <v>68</v>
      </c>
      <c r="AO21">
        <v>67.408177209370891</v>
      </c>
      <c r="AP21">
        <v>46</v>
      </c>
      <c r="AQ21">
        <v>47.472808459799253</v>
      </c>
      <c r="AR21">
        <v>113</v>
      </c>
      <c r="AS21">
        <v>116</v>
      </c>
      <c r="AT21">
        <v>106.0232166469534</v>
      </c>
      <c r="AU21">
        <v>96.020871200975847</v>
      </c>
      <c r="AV21">
        <v>60</v>
      </c>
      <c r="AW21">
        <v>44</v>
      </c>
      <c r="AX21">
        <v>60.278163928482357</v>
      </c>
      <c r="AY21">
        <v>38.319631485572764</v>
      </c>
      <c r="AZ21">
        <v>53</v>
      </c>
      <c r="BA21">
        <v>72</v>
      </c>
      <c r="BB21">
        <v>45.74505271847103</v>
      </c>
      <c r="BC21">
        <v>57.701239715403091</v>
      </c>
      <c r="BD21">
        <f>Table1[[#This Row],[SG%]]-Table1[[#This Row],[CG%]]</f>
        <v>-14.226639059277701</v>
      </c>
      <c r="BE21">
        <v>106.58042980933</v>
      </c>
      <c r="BF21">
        <v>120.8070688686077</v>
      </c>
      <c r="BG21">
        <v>99.538532844476819</v>
      </c>
      <c r="BH21">
        <v>114.82365120490751</v>
      </c>
      <c r="BI21">
        <v>115.8595232716817</v>
      </c>
      <c r="BJ21">
        <v>124.7806812386042</v>
      </c>
    </row>
    <row r="22" spans="1:62" hidden="1" x14ac:dyDescent="0.45">
      <c r="A22" s="1">
        <v>15</v>
      </c>
      <c r="B22" t="s">
        <v>72</v>
      </c>
      <c r="C22">
        <v>226</v>
      </c>
      <c r="D22">
        <v>116</v>
      </c>
      <c r="E22">
        <v>110</v>
      </c>
      <c r="F22">
        <v>1.0087534248657311</v>
      </c>
      <c r="G22">
        <v>102.88425854280869</v>
      </c>
      <c r="H22">
        <v>92.859233089242139</v>
      </c>
      <c r="I22">
        <v>102.4446630574438</v>
      </c>
      <c r="J22">
        <f t="shared" si="0"/>
        <v>372.30792254082542</v>
      </c>
      <c r="K22">
        <v>91.272819733310854</v>
      </c>
      <c r="L22">
        <v>98.48946334089284</v>
      </c>
      <c r="M22">
        <v>115.0449066053216</v>
      </c>
      <c r="N22">
        <f t="shared" si="1"/>
        <v>455.07878814745493</v>
      </c>
      <c r="O22">
        <v>122.71496750584249</v>
      </c>
      <c r="P22">
        <v>86.933885629927445</v>
      </c>
      <c r="Q22">
        <v>94.110969445985006</v>
      </c>
      <c r="R22">
        <v>84</v>
      </c>
      <c r="S22">
        <v>81.64514298856399</v>
      </c>
      <c r="T22">
        <v>57</v>
      </c>
      <c r="U22">
        <v>61.383233636250573</v>
      </c>
      <c r="V22">
        <v>85</v>
      </c>
      <c r="W22">
        <v>82.971623375185416</v>
      </c>
      <c r="X22">
        <v>47</v>
      </c>
      <c r="Y22">
        <v>51.493971740249542</v>
      </c>
      <c r="Z22">
        <v>31</v>
      </c>
      <c r="AA22">
        <v>31.47544818342897</v>
      </c>
      <c r="AB22">
        <v>38</v>
      </c>
      <c r="AC22">
        <v>33.030580076321463</v>
      </c>
      <c r="AD22">
        <v>37</v>
      </c>
      <c r="AE22">
        <v>30.151171248314451</v>
      </c>
      <c r="AF22">
        <v>26</v>
      </c>
      <c r="AG22">
        <v>29.907785452821589</v>
      </c>
      <c r="AH22">
        <v>47</v>
      </c>
      <c r="AI22">
        <v>49.941043298863953</v>
      </c>
      <c r="AJ22">
        <v>1.3672566371681421</v>
      </c>
      <c r="AK22">
        <v>1.3553923123979761</v>
      </c>
      <c r="AL22">
        <v>309</v>
      </c>
      <c r="AM22">
        <v>306.31866260194261</v>
      </c>
      <c r="AN22">
        <v>172</v>
      </c>
      <c r="AO22">
        <v>185.9573634041777</v>
      </c>
      <c r="AP22">
        <v>137</v>
      </c>
      <c r="AQ22">
        <v>120.36129919776501</v>
      </c>
      <c r="AR22">
        <v>307</v>
      </c>
      <c r="AS22">
        <v>314</v>
      </c>
      <c r="AT22">
        <v>286.81162588279182</v>
      </c>
      <c r="AU22">
        <v>289.43182859438298</v>
      </c>
      <c r="AV22">
        <v>167</v>
      </c>
      <c r="AW22">
        <v>146</v>
      </c>
      <c r="AX22">
        <v>168.05049938148551</v>
      </c>
      <c r="AY22">
        <v>127.8567052748681</v>
      </c>
      <c r="AZ22">
        <v>140</v>
      </c>
      <c r="BA22">
        <v>168</v>
      </c>
      <c r="BB22">
        <v>118.76112650130629</v>
      </c>
      <c r="BC22">
        <v>161.57512331951489</v>
      </c>
      <c r="BD22">
        <f>Table1[[#This Row],[SG%]]-Table1[[#This Row],[CG%]]</f>
        <v>-1.4495171267609948</v>
      </c>
      <c r="BE22">
        <v>107.03889671664091</v>
      </c>
      <c r="BF22">
        <v>108.4884138434019</v>
      </c>
      <c r="BG22">
        <v>99.374890651707716</v>
      </c>
      <c r="BH22">
        <v>114.1903349426431</v>
      </c>
      <c r="BI22">
        <v>117.8836915111782</v>
      </c>
      <c r="BJ22">
        <v>103.9764021518213</v>
      </c>
    </row>
    <row r="23" spans="1:62" hidden="1" x14ac:dyDescent="0.45">
      <c r="A23" s="1">
        <v>18</v>
      </c>
      <c r="B23" t="s">
        <v>75</v>
      </c>
      <c r="C23">
        <v>82</v>
      </c>
      <c r="D23">
        <v>40</v>
      </c>
      <c r="E23">
        <v>42</v>
      </c>
      <c r="F23">
        <v>1.121907398790577</v>
      </c>
      <c r="G23">
        <v>118.6431316630885</v>
      </c>
      <c r="H23">
        <v>89.545586520574673</v>
      </c>
      <c r="I23">
        <v>92.437343285676562</v>
      </c>
      <c r="J23">
        <f t="shared" si="0"/>
        <v>383.18710041509934</v>
      </c>
      <c r="K23">
        <v>100.8795375365075</v>
      </c>
      <c r="L23">
        <v>80.548487805576841</v>
      </c>
      <c r="M23">
        <v>115.68624556075299</v>
      </c>
      <c r="N23">
        <f t="shared" si="1"/>
        <v>536.79515805079382</v>
      </c>
      <c r="O23">
        <v>146.08098817344501</v>
      </c>
      <c r="P23">
        <v>98.552193530458766</v>
      </c>
      <c r="Q23">
        <v>77.782706693216525</v>
      </c>
      <c r="R23">
        <v>31</v>
      </c>
      <c r="S23">
        <v>26.128777591635782</v>
      </c>
      <c r="T23">
        <v>20</v>
      </c>
      <c r="U23">
        <v>22.3349924626432</v>
      </c>
      <c r="V23">
        <v>31</v>
      </c>
      <c r="W23">
        <v>33.536229945721018</v>
      </c>
      <c r="X23">
        <v>16</v>
      </c>
      <c r="Y23">
        <v>15.86050094074799</v>
      </c>
      <c r="Z23">
        <v>9</v>
      </c>
      <c r="AA23">
        <v>11.1733941197303</v>
      </c>
      <c r="AB23">
        <v>15</v>
      </c>
      <c r="AC23">
        <v>12.96610493952171</v>
      </c>
      <c r="AD23">
        <v>15</v>
      </c>
      <c r="AE23">
        <v>10.26827665088779</v>
      </c>
      <c r="AF23">
        <v>11</v>
      </c>
      <c r="AG23">
        <v>11.1615983429129</v>
      </c>
      <c r="AH23">
        <v>16</v>
      </c>
      <c r="AI23">
        <v>20.570125006199309</v>
      </c>
      <c r="AJ23">
        <v>1.378048780487805</v>
      </c>
      <c r="AK23">
        <v>1.228308844360372</v>
      </c>
      <c r="AL23">
        <v>113</v>
      </c>
      <c r="AM23">
        <v>100.7213252375505</v>
      </c>
      <c r="AN23">
        <v>57</v>
      </c>
      <c r="AO23">
        <v>58.754896941974273</v>
      </c>
      <c r="AP23">
        <v>56</v>
      </c>
      <c r="AQ23">
        <v>41.966428295576257</v>
      </c>
      <c r="AR23">
        <v>103</v>
      </c>
      <c r="AS23">
        <v>109</v>
      </c>
      <c r="AT23">
        <v>96.873441673326454</v>
      </c>
      <c r="AU23">
        <v>112.10067365532321</v>
      </c>
      <c r="AV23">
        <v>53</v>
      </c>
      <c r="AW23">
        <v>47</v>
      </c>
      <c r="AX23">
        <v>53.767877960230777</v>
      </c>
      <c r="AY23">
        <v>47.12858848309866</v>
      </c>
      <c r="AZ23">
        <v>50</v>
      </c>
      <c r="BA23">
        <v>62</v>
      </c>
      <c r="BB23">
        <v>43.105563713095677</v>
      </c>
      <c r="BC23">
        <v>64.972085172224524</v>
      </c>
      <c r="BD23">
        <f>Table1[[#This Row],[SG%]]-Table1[[#This Row],[CG%]]</f>
        <v>9.0902633386090628</v>
      </c>
      <c r="BE23">
        <v>106.324290972683</v>
      </c>
      <c r="BF23">
        <v>97.234027634073939</v>
      </c>
      <c r="BG23">
        <v>98.57186485805012</v>
      </c>
      <c r="BH23">
        <v>99.727153969092939</v>
      </c>
      <c r="BI23">
        <v>115.9943072147082</v>
      </c>
      <c r="BJ23">
        <v>95.425596755366129</v>
      </c>
    </row>
    <row r="24" spans="1:62" hidden="1" x14ac:dyDescent="0.45">
      <c r="A24" s="1">
        <v>28</v>
      </c>
      <c r="B24" t="s">
        <v>85</v>
      </c>
      <c r="C24">
        <v>185</v>
      </c>
      <c r="D24">
        <v>92</v>
      </c>
      <c r="E24">
        <v>93</v>
      </c>
      <c r="F24">
        <v>1.044958653646449</v>
      </c>
      <c r="G24">
        <v>104.29844248493851</v>
      </c>
      <c r="H24">
        <v>105.5417530468761</v>
      </c>
      <c r="I24">
        <v>87.640983380146807</v>
      </c>
      <c r="J24">
        <f t="shared" si="0"/>
        <v>399.19401100979559</v>
      </c>
      <c r="K24">
        <v>90.232564307299398</v>
      </c>
      <c r="L24">
        <v>128.49631808789741</v>
      </c>
      <c r="M24">
        <v>92.252865825530421</v>
      </c>
      <c r="N24">
        <f t="shared" si="1"/>
        <v>464.4366300810687</v>
      </c>
      <c r="O24">
        <v>126.33697013661541</v>
      </c>
      <c r="P24">
        <v>85.425719671222453</v>
      </c>
      <c r="Q24">
        <v>85.288582971926033</v>
      </c>
      <c r="R24">
        <v>89</v>
      </c>
      <c r="S24">
        <v>85.332050872046636</v>
      </c>
      <c r="T24">
        <v>51</v>
      </c>
      <c r="U24">
        <v>48.322108101945638</v>
      </c>
      <c r="V24">
        <v>45</v>
      </c>
      <c r="W24">
        <v>51.34584102600769</v>
      </c>
      <c r="X24">
        <v>47</v>
      </c>
      <c r="Y24">
        <v>52.087625305577077</v>
      </c>
      <c r="Z24">
        <v>29</v>
      </c>
      <c r="AA24">
        <v>22.568740047604059</v>
      </c>
      <c r="AB24">
        <v>16</v>
      </c>
      <c r="AC24">
        <v>17.343634646818849</v>
      </c>
      <c r="AD24">
        <v>42</v>
      </c>
      <c r="AE24">
        <v>33.244425566469559</v>
      </c>
      <c r="AF24">
        <v>22</v>
      </c>
      <c r="AG24">
        <v>25.753368054341589</v>
      </c>
      <c r="AH24">
        <v>29</v>
      </c>
      <c r="AI24">
        <v>34.002206379188841</v>
      </c>
      <c r="AJ24">
        <v>1.7189189189189189</v>
      </c>
      <c r="AK24">
        <v>1.644963571449112</v>
      </c>
      <c r="AL24">
        <v>318</v>
      </c>
      <c r="AM24">
        <v>304.31826071808581</v>
      </c>
      <c r="AN24">
        <v>170</v>
      </c>
      <c r="AO24">
        <v>178.83161596433541</v>
      </c>
      <c r="AP24">
        <v>148</v>
      </c>
      <c r="AQ24">
        <v>125.4866447537504</v>
      </c>
      <c r="AR24">
        <v>283</v>
      </c>
      <c r="AS24">
        <v>183</v>
      </c>
      <c r="AT24">
        <v>281.97014819772369</v>
      </c>
      <c r="AU24">
        <v>206.10540850761561</v>
      </c>
      <c r="AV24">
        <v>153</v>
      </c>
      <c r="AW24">
        <v>84</v>
      </c>
      <c r="AX24">
        <v>164.19453172150131</v>
      </c>
      <c r="AY24">
        <v>85.293484716391688</v>
      </c>
      <c r="AZ24">
        <v>130</v>
      </c>
      <c r="BA24">
        <v>99</v>
      </c>
      <c r="BB24">
        <v>117.7756164762224</v>
      </c>
      <c r="BC24">
        <v>120.8119237912239</v>
      </c>
      <c r="BD24">
        <f>Table1[[#This Row],[SG%]]-Table1[[#This Row],[CG%]]</f>
        <v>11.575715748248271</v>
      </c>
      <c r="BE24">
        <v>100.36523433734349</v>
      </c>
      <c r="BF24">
        <v>88.789518589095223</v>
      </c>
      <c r="BG24">
        <v>93.182153142292876</v>
      </c>
      <c r="BH24">
        <v>98.48348942396639</v>
      </c>
      <c r="BI24">
        <v>110.3793840266126</v>
      </c>
      <c r="BJ24">
        <v>81.945553794079729</v>
      </c>
    </row>
    <row r="25" spans="1:62" hidden="1" x14ac:dyDescent="0.45">
      <c r="A25" s="1">
        <v>1</v>
      </c>
      <c r="B25" t="s">
        <v>58</v>
      </c>
      <c r="C25">
        <v>61</v>
      </c>
      <c r="D25">
        <v>31</v>
      </c>
      <c r="E25">
        <v>30</v>
      </c>
      <c r="F25">
        <v>0.83777134670935882</v>
      </c>
      <c r="G25">
        <v>88.921130134957878</v>
      </c>
      <c r="H25">
        <v>66.891571355729852</v>
      </c>
      <c r="I25">
        <v>128.0023938392718</v>
      </c>
      <c r="J25">
        <f t="shared" si="0"/>
        <v>309.37089573024281</v>
      </c>
      <c r="K25">
        <v>87.775788753830795</v>
      </c>
      <c r="L25">
        <v>46.043529468750421</v>
      </c>
      <c r="M25">
        <v>155.67900344999359</v>
      </c>
      <c r="N25">
        <f t="shared" si="1"/>
        <v>362.93379670400793</v>
      </c>
      <c r="O25">
        <v>90.897931169839183</v>
      </c>
      <c r="P25">
        <v>90.240003194490413</v>
      </c>
      <c r="Q25">
        <v>108.68107487668139</v>
      </c>
      <c r="R25">
        <v>16</v>
      </c>
      <c r="S25">
        <v>17.993473514918659</v>
      </c>
      <c r="T25">
        <v>11</v>
      </c>
      <c r="U25">
        <v>16.444523244194581</v>
      </c>
      <c r="V25">
        <v>34</v>
      </c>
      <c r="W25">
        <v>26.56200324088676</v>
      </c>
      <c r="X25">
        <v>10</v>
      </c>
      <c r="Y25">
        <v>11.392663218379299</v>
      </c>
      <c r="Z25">
        <v>4</v>
      </c>
      <c r="AA25">
        <v>8.6874313202135944</v>
      </c>
      <c r="AB25">
        <v>17</v>
      </c>
      <c r="AC25">
        <v>10.919905461407099</v>
      </c>
      <c r="AD25">
        <v>6</v>
      </c>
      <c r="AE25">
        <v>6.6008102965393549</v>
      </c>
      <c r="AF25">
        <v>7</v>
      </c>
      <c r="AG25">
        <v>7.7570919239809868</v>
      </c>
      <c r="AH25">
        <v>17</v>
      </c>
      <c r="AI25">
        <v>15.642097779479659</v>
      </c>
      <c r="AJ25">
        <v>0.96721311475409832</v>
      </c>
      <c r="AK25">
        <v>1.154507275228698</v>
      </c>
      <c r="AL25">
        <v>59</v>
      </c>
      <c r="AM25">
        <v>70.424943788950557</v>
      </c>
      <c r="AN25">
        <v>34</v>
      </c>
      <c r="AO25">
        <v>42.865420975351498</v>
      </c>
      <c r="AP25">
        <v>25</v>
      </c>
      <c r="AQ25">
        <v>27.55952281359906</v>
      </c>
      <c r="AR25">
        <v>69</v>
      </c>
      <c r="AS25">
        <v>108</v>
      </c>
      <c r="AT25">
        <v>69.785444578352383</v>
      </c>
      <c r="AU25">
        <v>87.382310093961507</v>
      </c>
      <c r="AV25">
        <v>37</v>
      </c>
      <c r="AW25">
        <v>47</v>
      </c>
      <c r="AX25">
        <v>40.067774028343997</v>
      </c>
      <c r="AY25">
        <v>38.528059550573623</v>
      </c>
      <c r="AZ25">
        <v>32</v>
      </c>
      <c r="BA25">
        <v>61</v>
      </c>
      <c r="BB25">
        <v>29.717670550008389</v>
      </c>
      <c r="BC25">
        <v>48.854250543387892</v>
      </c>
      <c r="BD25">
        <f>Table1[[#This Row],[SG%]]-Table1[[#This Row],[CG%]]</f>
        <v>-24.720323315690692</v>
      </c>
      <c r="BE25">
        <v>98.874486530682603</v>
      </c>
      <c r="BF25">
        <v>123.59480984637329</v>
      </c>
      <c r="BG25">
        <v>92.343537661528558</v>
      </c>
      <c r="BH25">
        <v>121.9890141062146</v>
      </c>
      <c r="BI25">
        <v>107.68004156365809</v>
      </c>
      <c r="BJ25">
        <v>124.8611928778344</v>
      </c>
    </row>
    <row r="26" spans="1:62" hidden="1" x14ac:dyDescent="0.45">
      <c r="A26" s="1">
        <v>5</v>
      </c>
      <c r="B26" t="s">
        <v>62</v>
      </c>
      <c r="C26">
        <v>113</v>
      </c>
      <c r="D26">
        <v>56</v>
      </c>
      <c r="E26">
        <v>57</v>
      </c>
      <c r="F26">
        <v>0.99991169233438515</v>
      </c>
      <c r="G26">
        <v>97.48624965406529</v>
      </c>
      <c r="H26">
        <v>111.0713682259953</v>
      </c>
      <c r="I26">
        <v>93.948431317787808</v>
      </c>
      <c r="J26">
        <f t="shared" si="0"/>
        <v>373.11073816299762</v>
      </c>
      <c r="K26">
        <v>90.394468457693335</v>
      </c>
      <c r="L26">
        <v>101.9273327899176</v>
      </c>
      <c r="M26">
        <v>117.41332163314389</v>
      </c>
      <c r="N26">
        <f t="shared" si="1"/>
        <v>445.66165254163241</v>
      </c>
      <c r="O26">
        <v>108.7080225693698</v>
      </c>
      <c r="P26">
        <v>119.537584833523</v>
      </c>
      <c r="Q26">
        <v>80.415088586736033</v>
      </c>
      <c r="R26">
        <v>44</v>
      </c>
      <c r="S26">
        <v>45.134570420070673</v>
      </c>
      <c r="T26">
        <v>34</v>
      </c>
      <c r="U26">
        <v>30.61094910690279</v>
      </c>
      <c r="V26">
        <v>35</v>
      </c>
      <c r="W26">
        <v>37.254480473026533</v>
      </c>
      <c r="X26">
        <v>25</v>
      </c>
      <c r="Y26">
        <v>27.656559551208119</v>
      </c>
      <c r="Z26">
        <v>15</v>
      </c>
      <c r="AA26">
        <v>14.716366640257821</v>
      </c>
      <c r="AB26">
        <v>16</v>
      </c>
      <c r="AC26">
        <v>13.62707380853405</v>
      </c>
      <c r="AD26">
        <v>19</v>
      </c>
      <c r="AE26">
        <v>17.478010868862551</v>
      </c>
      <c r="AF26">
        <v>19</v>
      </c>
      <c r="AG26">
        <v>15.89458246664497</v>
      </c>
      <c r="AH26">
        <v>19</v>
      </c>
      <c r="AI26">
        <v>23.627406664492479</v>
      </c>
      <c r="AJ26">
        <v>1.469026548672566</v>
      </c>
      <c r="AK26">
        <v>1.469156286434645</v>
      </c>
      <c r="AL26">
        <v>166</v>
      </c>
      <c r="AM26">
        <v>166.01466036711491</v>
      </c>
      <c r="AN26">
        <v>90</v>
      </c>
      <c r="AO26">
        <v>97.686045293882231</v>
      </c>
      <c r="AP26">
        <v>76</v>
      </c>
      <c r="AQ26">
        <v>68.328615073232612</v>
      </c>
      <c r="AR26">
        <v>133</v>
      </c>
      <c r="AS26">
        <v>121</v>
      </c>
      <c r="AT26">
        <v>153.83746537715371</v>
      </c>
      <c r="AU26">
        <v>136.76683812168059</v>
      </c>
      <c r="AV26">
        <v>80</v>
      </c>
      <c r="AW26">
        <v>59</v>
      </c>
      <c r="AX26">
        <v>88.297626556492062</v>
      </c>
      <c r="AY26">
        <v>57.591215139664108</v>
      </c>
      <c r="AZ26">
        <v>53</v>
      </c>
      <c r="BA26">
        <v>62</v>
      </c>
      <c r="BB26">
        <v>65.539838820661629</v>
      </c>
      <c r="BC26">
        <v>79.175622982016449</v>
      </c>
      <c r="BD26">
        <f>Table1[[#This Row],[SG%]]-Table1[[#This Row],[CG%]]</f>
        <v>-2.0168564113001111</v>
      </c>
      <c r="BE26">
        <v>86.454882543684789</v>
      </c>
      <c r="BF26">
        <v>88.4717389549849</v>
      </c>
      <c r="BG26">
        <v>90.602661838046899</v>
      </c>
      <c r="BH26">
        <v>102.44618012820089</v>
      </c>
      <c r="BI26">
        <v>80.866845194760529</v>
      </c>
      <c r="BJ26">
        <v>78.30693042236291</v>
      </c>
    </row>
    <row r="27" spans="1:62" hidden="1" x14ac:dyDescent="0.45">
      <c r="A27" s="1">
        <v>13</v>
      </c>
      <c r="B27" t="s">
        <v>70</v>
      </c>
      <c r="C27">
        <v>176</v>
      </c>
      <c r="D27">
        <v>88</v>
      </c>
      <c r="E27">
        <v>88</v>
      </c>
      <c r="F27">
        <v>1.041374039618598</v>
      </c>
      <c r="G27">
        <v>102.5965978306356</v>
      </c>
      <c r="H27">
        <v>110.22808776145079</v>
      </c>
      <c r="I27">
        <v>89.834799116529538</v>
      </c>
      <c r="J27">
        <f t="shared" si="0"/>
        <v>359.22563205626778</v>
      </c>
      <c r="K27">
        <v>83.871908717004629</v>
      </c>
      <c r="L27">
        <v>107.6099059052539</v>
      </c>
      <c r="M27">
        <v>118.40145060629661</v>
      </c>
      <c r="N27">
        <f t="shared" si="1"/>
        <v>512.71907754644087</v>
      </c>
      <c r="O27">
        <v>133.28215899738521</v>
      </c>
      <c r="P27">
        <v>112.8726005542852</v>
      </c>
      <c r="Q27">
        <v>72.373327127609642</v>
      </c>
      <c r="R27">
        <v>65</v>
      </c>
      <c r="S27">
        <v>63.354927331314322</v>
      </c>
      <c r="T27">
        <v>53</v>
      </c>
      <c r="U27">
        <v>48.082118701632112</v>
      </c>
      <c r="V27">
        <v>58</v>
      </c>
      <c r="W27">
        <v>64.562953967053559</v>
      </c>
      <c r="X27">
        <v>33</v>
      </c>
      <c r="Y27">
        <v>39.345712414089142</v>
      </c>
      <c r="Z27">
        <v>26</v>
      </c>
      <c r="AA27">
        <v>24.16134442389713</v>
      </c>
      <c r="AB27">
        <v>29</v>
      </c>
      <c r="AC27">
        <v>24.492943162013731</v>
      </c>
      <c r="AD27">
        <v>32</v>
      </c>
      <c r="AE27">
        <v>24.00921491722519</v>
      </c>
      <c r="AF27">
        <v>27</v>
      </c>
      <c r="AG27">
        <v>23.920774277734981</v>
      </c>
      <c r="AH27">
        <v>29</v>
      </c>
      <c r="AI27">
        <v>40.070010805039821</v>
      </c>
      <c r="AJ27">
        <v>1.4090909090909089</v>
      </c>
      <c r="AK27">
        <v>1.3531073903157671</v>
      </c>
      <c r="AL27">
        <v>248</v>
      </c>
      <c r="AM27">
        <v>238.146900695575</v>
      </c>
      <c r="AN27">
        <v>125</v>
      </c>
      <c r="AO27">
        <v>142.1984816661645</v>
      </c>
      <c r="AP27">
        <v>123</v>
      </c>
      <c r="AQ27">
        <v>95.94841902941053</v>
      </c>
      <c r="AR27">
        <v>220</v>
      </c>
      <c r="AS27">
        <v>224</v>
      </c>
      <c r="AT27">
        <v>222.692150807361</v>
      </c>
      <c r="AU27">
        <v>225.66569174250989</v>
      </c>
      <c r="AV27">
        <v>115</v>
      </c>
      <c r="AW27">
        <v>111</v>
      </c>
      <c r="AX27">
        <v>127.3724446783262</v>
      </c>
      <c r="AY27">
        <v>96.18376269560278</v>
      </c>
      <c r="AZ27">
        <v>105</v>
      </c>
      <c r="BA27">
        <v>113</v>
      </c>
      <c r="BB27">
        <v>95.319706129034856</v>
      </c>
      <c r="BC27">
        <v>129.48192904690711</v>
      </c>
      <c r="BD27">
        <f>Table1[[#This Row],[SG%]]-Table1[[#This Row],[CG%]]</f>
        <v>-0.47078779770247081</v>
      </c>
      <c r="BE27">
        <v>98.79108859580333</v>
      </c>
      <c r="BF27">
        <v>99.261876393505801</v>
      </c>
      <c r="BG27">
        <v>90.286404010245477</v>
      </c>
      <c r="BH27">
        <v>115.40409408944301</v>
      </c>
      <c r="BI27">
        <v>110.1556060798812</v>
      </c>
      <c r="BJ27">
        <v>87.270865387759059</v>
      </c>
    </row>
    <row r="28" spans="1:62" hidden="1" x14ac:dyDescent="0.45">
      <c r="A28" s="1">
        <v>0</v>
      </c>
      <c r="B28" t="s">
        <v>57</v>
      </c>
      <c r="C28">
        <v>86</v>
      </c>
      <c r="D28">
        <v>44</v>
      </c>
      <c r="E28">
        <v>42</v>
      </c>
      <c r="F28">
        <v>1.0424426076889759</v>
      </c>
      <c r="G28">
        <v>96.774260575973017</v>
      </c>
      <c r="H28">
        <v>129.1710221466964</v>
      </c>
      <c r="I28">
        <v>83.916096216230358</v>
      </c>
      <c r="J28">
        <f t="shared" si="0"/>
        <v>397.99839975682801</v>
      </c>
      <c r="K28">
        <v>78.295480947709834</v>
      </c>
      <c r="L28">
        <v>163.11195691369849</v>
      </c>
      <c r="M28">
        <v>72.680587936316769</v>
      </c>
      <c r="N28">
        <f t="shared" si="1"/>
        <v>481.26332080298437</v>
      </c>
      <c r="O28">
        <v>130.01720895589671</v>
      </c>
      <c r="P28">
        <v>91.211693935294278</v>
      </c>
      <c r="Q28">
        <v>91.713896871355487</v>
      </c>
      <c r="R28">
        <v>25</v>
      </c>
      <c r="S28">
        <v>25.833315440704041</v>
      </c>
      <c r="T28">
        <v>30</v>
      </c>
      <c r="U28">
        <v>23.225023307417761</v>
      </c>
      <c r="V28">
        <v>31</v>
      </c>
      <c r="W28">
        <v>36.941661251878202</v>
      </c>
      <c r="X28">
        <v>13</v>
      </c>
      <c r="Y28">
        <v>16.60376798589709</v>
      </c>
      <c r="Z28">
        <v>20</v>
      </c>
      <c r="AA28">
        <v>12.261516800133711</v>
      </c>
      <c r="AB28">
        <v>11</v>
      </c>
      <c r="AC28">
        <v>15.1347152139692</v>
      </c>
      <c r="AD28">
        <v>12</v>
      </c>
      <c r="AE28">
        <v>9.2295474548069514</v>
      </c>
      <c r="AF28">
        <v>10</v>
      </c>
      <c r="AG28">
        <v>10.96350650728405</v>
      </c>
      <c r="AH28">
        <v>20</v>
      </c>
      <c r="AI28">
        <v>21.806946037909</v>
      </c>
      <c r="AJ28">
        <v>1.220930232558139</v>
      </c>
      <c r="AK28">
        <v>1.171220577087557</v>
      </c>
      <c r="AL28">
        <v>105</v>
      </c>
      <c r="AM28">
        <v>100.72496962952989</v>
      </c>
      <c r="AN28">
        <v>59</v>
      </c>
      <c r="AO28">
        <v>62.072820757824957</v>
      </c>
      <c r="AP28">
        <v>46</v>
      </c>
      <c r="AQ28">
        <v>38.65214887170491</v>
      </c>
      <c r="AR28">
        <v>86</v>
      </c>
      <c r="AS28">
        <v>99</v>
      </c>
      <c r="AT28">
        <v>98.846634878095514</v>
      </c>
      <c r="AU28">
        <v>122.0066086854645</v>
      </c>
      <c r="AV28">
        <v>49</v>
      </c>
      <c r="AW28">
        <v>48</v>
      </c>
      <c r="AX28">
        <v>57.524177723325828</v>
      </c>
      <c r="AY28">
        <v>53.800134597653951</v>
      </c>
      <c r="AZ28">
        <v>37</v>
      </c>
      <c r="BA28">
        <v>51</v>
      </c>
      <c r="BB28">
        <v>41.32245715476968</v>
      </c>
      <c r="BC28">
        <v>68.206474087810591</v>
      </c>
      <c r="BD28">
        <f>Table1[[#This Row],[SG%]]-Table1[[#This Row],[CG%]]</f>
        <v>5.8603221550439741</v>
      </c>
      <c r="BE28">
        <v>87.003467650730983</v>
      </c>
      <c r="BF28">
        <v>81.143145495687008</v>
      </c>
      <c r="BG28">
        <v>85.181573973426282</v>
      </c>
      <c r="BH28">
        <v>89.219107645305272</v>
      </c>
      <c r="BI28">
        <v>89.539689911032411</v>
      </c>
      <c r="BJ28">
        <v>74.772960605383915</v>
      </c>
    </row>
    <row r="29" spans="1:62" hidden="1" x14ac:dyDescent="0.45">
      <c r="A29" s="1">
        <v>20</v>
      </c>
      <c r="B29" t="s">
        <v>77</v>
      </c>
      <c r="C29">
        <v>104</v>
      </c>
      <c r="D29">
        <v>53</v>
      </c>
      <c r="E29">
        <v>51</v>
      </c>
      <c r="F29">
        <v>0.97054156598971963</v>
      </c>
      <c r="G29">
        <v>89.923393398049726</v>
      </c>
      <c r="H29">
        <v>126.2552900928349</v>
      </c>
      <c r="I29">
        <v>90.251906412496524</v>
      </c>
      <c r="J29">
        <f t="shared" si="0"/>
        <v>347.5960254509929</v>
      </c>
      <c r="K29">
        <v>69.611376790169885</v>
      </c>
      <c r="L29">
        <v>138.76189508048321</v>
      </c>
      <c r="M29">
        <v>112.9502727831092</v>
      </c>
      <c r="N29">
        <f t="shared" si="1"/>
        <v>485.86654936923117</v>
      </c>
      <c r="O29">
        <v>124.13173946169221</v>
      </c>
      <c r="P29">
        <v>113.47133098415451</v>
      </c>
      <c r="Q29">
        <v>75.896927087697179</v>
      </c>
      <c r="R29">
        <v>35</v>
      </c>
      <c r="S29">
        <v>38.922018706601747</v>
      </c>
      <c r="T29">
        <v>36</v>
      </c>
      <c r="U29">
        <v>28.513656713734029</v>
      </c>
      <c r="V29">
        <v>33</v>
      </c>
      <c r="W29">
        <v>36.564324579664202</v>
      </c>
      <c r="X29">
        <v>17</v>
      </c>
      <c r="Y29">
        <v>24.42129546042916</v>
      </c>
      <c r="Z29">
        <v>20</v>
      </c>
      <c r="AA29">
        <v>14.41317876813358</v>
      </c>
      <c r="AB29">
        <v>16</v>
      </c>
      <c r="AC29">
        <v>14.165525771437251</v>
      </c>
      <c r="AD29">
        <v>18</v>
      </c>
      <c r="AE29">
        <v>14.500723246172591</v>
      </c>
      <c r="AF29">
        <v>16</v>
      </c>
      <c r="AG29">
        <v>14.100477945600449</v>
      </c>
      <c r="AH29">
        <v>17</v>
      </c>
      <c r="AI29">
        <v>22.39879880822696</v>
      </c>
      <c r="AJ29">
        <v>1.3557692307692311</v>
      </c>
      <c r="AK29">
        <v>1.3969203157071091</v>
      </c>
      <c r="AL29">
        <v>141</v>
      </c>
      <c r="AM29">
        <v>145.27971283353929</v>
      </c>
      <c r="AN29">
        <v>71</v>
      </c>
      <c r="AO29">
        <v>87.677065149421111</v>
      </c>
      <c r="AP29">
        <v>70</v>
      </c>
      <c r="AQ29">
        <v>57.602647684118203</v>
      </c>
      <c r="AR29">
        <v>125</v>
      </c>
      <c r="AS29">
        <v>122</v>
      </c>
      <c r="AT29">
        <v>134.9130924893015</v>
      </c>
      <c r="AU29">
        <v>129.72829471836809</v>
      </c>
      <c r="AV29">
        <v>64</v>
      </c>
      <c r="AW29">
        <v>61</v>
      </c>
      <c r="AX29">
        <v>78.691560389690721</v>
      </c>
      <c r="AY29">
        <v>56.829386731629477</v>
      </c>
      <c r="AZ29">
        <v>61</v>
      </c>
      <c r="BA29">
        <v>61</v>
      </c>
      <c r="BB29">
        <v>56.221532099610798</v>
      </c>
      <c r="BC29">
        <v>72.898907986738578</v>
      </c>
      <c r="BD29">
        <f>Table1[[#This Row],[SG%]]-Table1[[#This Row],[CG%]]</f>
        <v>-1.3904685881319097</v>
      </c>
      <c r="BE29">
        <v>92.652238336255166</v>
      </c>
      <c r="BF29">
        <v>94.042706924387076</v>
      </c>
      <c r="BG29">
        <v>81.330195618264241</v>
      </c>
      <c r="BH29">
        <v>107.3388320871133</v>
      </c>
      <c r="BI29">
        <v>108.499355535034</v>
      </c>
      <c r="BJ29">
        <v>83.677522317751084</v>
      </c>
    </row>
    <row r="30" spans="1:62" hidden="1" x14ac:dyDescent="0.45">
      <c r="A30" s="1">
        <v>21</v>
      </c>
      <c r="B30" t="s">
        <v>78</v>
      </c>
      <c r="C30">
        <v>92</v>
      </c>
      <c r="D30">
        <v>45</v>
      </c>
      <c r="E30">
        <v>47</v>
      </c>
      <c r="F30">
        <v>0.88927229181357625</v>
      </c>
      <c r="G30">
        <v>84.647702370307442</v>
      </c>
      <c r="H30">
        <v>104.1104053042567</v>
      </c>
      <c r="I30">
        <v>109.3556790910902</v>
      </c>
      <c r="J30">
        <f t="shared" si="0"/>
        <v>345.27980300540497</v>
      </c>
      <c r="K30">
        <v>74.981160183515286</v>
      </c>
      <c r="L30">
        <v>120.3363224548591</v>
      </c>
      <c r="M30">
        <v>115.4103151856235</v>
      </c>
      <c r="N30">
        <f t="shared" si="1"/>
        <v>391.72932379973645</v>
      </c>
      <c r="O30">
        <v>101.2628631347139</v>
      </c>
      <c r="P30">
        <v>87.94073439559476</v>
      </c>
      <c r="Q30">
        <v>105.8032738772222</v>
      </c>
      <c r="R30">
        <v>25</v>
      </c>
      <c r="S30">
        <v>29.534174348445699</v>
      </c>
      <c r="T30">
        <v>26</v>
      </c>
      <c r="U30">
        <v>24.97348840782675</v>
      </c>
      <c r="V30">
        <v>41</v>
      </c>
      <c r="W30">
        <v>37.492337243727548</v>
      </c>
      <c r="X30">
        <v>14</v>
      </c>
      <c r="Y30">
        <v>18.671356865824968</v>
      </c>
      <c r="Z30">
        <v>15</v>
      </c>
      <c r="AA30">
        <v>12.465064324719449</v>
      </c>
      <c r="AB30">
        <v>16</v>
      </c>
      <c r="AC30">
        <v>13.86357880945558</v>
      </c>
      <c r="AD30">
        <v>11</v>
      </c>
      <c r="AE30">
        <v>10.862817482620731</v>
      </c>
      <c r="AF30">
        <v>11</v>
      </c>
      <c r="AG30">
        <v>12.5084240831073</v>
      </c>
      <c r="AH30">
        <v>25</v>
      </c>
      <c r="AI30">
        <v>23.628758434271969</v>
      </c>
      <c r="AJ30">
        <v>1.097826086956522</v>
      </c>
      <c r="AK30">
        <v>1.234521863621346</v>
      </c>
      <c r="AL30">
        <v>101</v>
      </c>
      <c r="AM30">
        <v>113.5760114531638</v>
      </c>
      <c r="AN30">
        <v>57</v>
      </c>
      <c r="AO30">
        <v>68.479134922194362</v>
      </c>
      <c r="AP30">
        <v>44</v>
      </c>
      <c r="AQ30">
        <v>45.096876530969482</v>
      </c>
      <c r="AR30">
        <v>97</v>
      </c>
      <c r="AS30">
        <v>122</v>
      </c>
      <c r="AT30">
        <v>110.2196002152693</v>
      </c>
      <c r="AU30">
        <v>126.1250699241031</v>
      </c>
      <c r="AV30">
        <v>50</v>
      </c>
      <c r="AW30">
        <v>50</v>
      </c>
      <c r="AX30">
        <v>62.484308101980588</v>
      </c>
      <c r="AY30">
        <v>51.670912091330592</v>
      </c>
      <c r="AZ30">
        <v>47</v>
      </c>
      <c r="BA30">
        <v>72</v>
      </c>
      <c r="BB30">
        <v>47.735292113288693</v>
      </c>
      <c r="BC30">
        <v>74.454157832772523</v>
      </c>
      <c r="BD30">
        <f>Table1[[#This Row],[SG%]]-Table1[[#This Row],[CG%]]</f>
        <v>-8.7232556768578604</v>
      </c>
      <c r="BE30">
        <v>88.006125780305723</v>
      </c>
      <c r="BF30">
        <v>96.729381457163583</v>
      </c>
      <c r="BG30">
        <v>80.020090673637682</v>
      </c>
      <c r="BH30">
        <v>96.766242313707991</v>
      </c>
      <c r="BI30">
        <v>98.459646771316201</v>
      </c>
      <c r="BJ30">
        <v>96.703800158099057</v>
      </c>
    </row>
    <row r="33" spans="6:53" x14ac:dyDescent="0.45">
      <c r="BA33" t="s">
        <v>90</v>
      </c>
    </row>
    <row r="42" spans="6:53" x14ac:dyDescent="0.45">
      <c r="F42" t="s">
        <v>92</v>
      </c>
      <c r="G42">
        <v>100</v>
      </c>
      <c r="H42" s="22">
        <f>100/200</f>
        <v>0.5</v>
      </c>
      <c r="I42" t="s">
        <v>94</v>
      </c>
      <c r="J42">
        <v>250</v>
      </c>
      <c r="K42" s="22">
        <f>1/3.5</f>
        <v>0.2857142857142857</v>
      </c>
      <c r="L42" t="s">
        <v>93</v>
      </c>
      <c r="M42">
        <v>210</v>
      </c>
      <c r="N42" s="22">
        <f>1/3.1</f>
        <v>0.32258064516129031</v>
      </c>
    </row>
    <row r="43" spans="6:53" x14ac:dyDescent="0.45">
      <c r="F43" t="s">
        <v>95</v>
      </c>
      <c r="G43">
        <v>-154</v>
      </c>
      <c r="H43" s="22">
        <f>154/254</f>
        <v>0.60629921259842523</v>
      </c>
      <c r="I43" t="s">
        <v>94</v>
      </c>
      <c r="J43">
        <v>270</v>
      </c>
      <c r="K43" s="22"/>
      <c r="L43" t="s">
        <v>96</v>
      </c>
      <c r="M43">
        <v>335</v>
      </c>
      <c r="N43" s="22"/>
    </row>
    <row r="44" spans="6:53" x14ac:dyDescent="0.45">
      <c r="F44" t="s">
        <v>97</v>
      </c>
      <c r="G44">
        <v>-167</v>
      </c>
      <c r="H44" s="22">
        <f>167/276</f>
        <v>0.60507246376811596</v>
      </c>
      <c r="I44" t="s">
        <v>94</v>
      </c>
      <c r="J44">
        <v>275</v>
      </c>
      <c r="K44" s="22"/>
      <c r="L44" t="s">
        <v>98</v>
      </c>
      <c r="M44">
        <v>375</v>
      </c>
      <c r="N44" s="22"/>
    </row>
    <row r="45" spans="6:53" x14ac:dyDescent="0.45">
      <c r="F45" t="s">
        <v>100</v>
      </c>
      <c r="G45">
        <v>125</v>
      </c>
      <c r="H45" s="22">
        <f>125/225</f>
        <v>0.55555555555555558</v>
      </c>
      <c r="I45" t="s">
        <v>94</v>
      </c>
      <c r="J45">
        <v>240</v>
      </c>
      <c r="K45" s="22"/>
      <c r="L45" t="s">
        <v>99</v>
      </c>
      <c r="M45">
        <v>175</v>
      </c>
      <c r="N45" s="22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3B85-28E3-4162-AFA2-CB0933F2FE01}">
  <dimension ref="A1:C3"/>
  <sheetViews>
    <sheetView workbookViewId="0">
      <selection sqref="A1:C3"/>
    </sheetView>
  </sheetViews>
  <sheetFormatPr defaultRowHeight="14.25" x14ac:dyDescent="0.45"/>
  <sheetData>
    <row r="1" spans="1:3" x14ac:dyDescent="0.45">
      <c r="A1" s="7"/>
      <c r="B1" s="7" t="s">
        <v>39</v>
      </c>
      <c r="C1" s="7" t="s">
        <v>41</v>
      </c>
    </row>
    <row r="2" spans="1:3" x14ac:dyDescent="0.45">
      <c r="A2" s="5" t="s">
        <v>39</v>
      </c>
      <c r="B2" s="5">
        <v>1</v>
      </c>
      <c r="C2" s="5"/>
    </row>
    <row r="3" spans="1:3" ht="14.65" thickBot="1" x14ac:dyDescent="0.5">
      <c r="A3" s="6" t="s">
        <v>41</v>
      </c>
      <c r="B3" s="6">
        <v>0.99249178181855358</v>
      </c>
      <c r="C3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BD87-8796-466A-B868-F43978B3A5DD}">
  <dimension ref="A1:C3"/>
  <sheetViews>
    <sheetView workbookViewId="0">
      <selection sqref="A1:C3"/>
    </sheetView>
  </sheetViews>
  <sheetFormatPr defaultRowHeight="14.25" x14ac:dyDescent="0.45"/>
  <sheetData>
    <row r="1" spans="1:3" x14ac:dyDescent="0.45">
      <c r="A1" s="7"/>
      <c r="B1" s="7" t="s">
        <v>42</v>
      </c>
      <c r="C1" s="7" t="s">
        <v>40</v>
      </c>
    </row>
    <row r="2" spans="1:3" x14ac:dyDescent="0.45">
      <c r="A2" s="5" t="s">
        <v>42</v>
      </c>
      <c r="B2" s="5">
        <v>1</v>
      </c>
      <c r="C2" s="5"/>
    </row>
    <row r="3" spans="1:3" ht="14.65" thickBot="1" x14ac:dyDescent="0.5">
      <c r="A3" s="6" t="s">
        <v>40</v>
      </c>
      <c r="B3" s="6">
        <v>0.97625869025141943</v>
      </c>
      <c r="C3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5808-6860-4E27-840F-253AE83BA1A7}">
  <dimension ref="B1:J35"/>
  <sheetViews>
    <sheetView workbookViewId="0">
      <selection activeCell="B2" sqref="B2:E35"/>
    </sheetView>
  </sheetViews>
  <sheetFormatPr defaultRowHeight="14.25" x14ac:dyDescent="0.45"/>
  <cols>
    <col min="2" max="2" width="20.6640625" bestFit="1" customWidth="1"/>
    <col min="8" max="8" width="20.6640625" bestFit="1" customWidth="1"/>
  </cols>
  <sheetData>
    <row r="1" spans="2:10" ht="14.65" thickBot="1" x14ac:dyDescent="0.5"/>
    <row r="2" spans="2:10" x14ac:dyDescent="0.45">
      <c r="C2" s="7"/>
      <c r="D2" s="9" t="s">
        <v>39</v>
      </c>
      <c r="E2" s="9" t="s">
        <v>41</v>
      </c>
      <c r="H2" s="7"/>
      <c r="I2" s="7" t="s">
        <v>42</v>
      </c>
      <c r="J2" s="7" t="s">
        <v>40</v>
      </c>
    </row>
    <row r="3" spans="2:10" x14ac:dyDescent="0.45">
      <c r="C3" s="10" t="s">
        <v>39</v>
      </c>
      <c r="D3" s="5">
        <v>1</v>
      </c>
      <c r="E3" s="5"/>
      <c r="H3" s="5" t="s">
        <v>42</v>
      </c>
      <c r="I3" s="5">
        <v>1</v>
      </c>
      <c r="J3" s="5"/>
    </row>
    <row r="4" spans="2:10" ht="14.65" thickBot="1" x14ac:dyDescent="0.5">
      <c r="C4" s="11" t="s">
        <v>41</v>
      </c>
      <c r="D4" s="12">
        <v>0.99249178181855358</v>
      </c>
      <c r="E4" s="6">
        <v>1</v>
      </c>
      <c r="H4" s="6" t="s">
        <v>40</v>
      </c>
      <c r="I4" s="12">
        <v>0.97625869025141943</v>
      </c>
      <c r="J4" s="6">
        <v>1</v>
      </c>
    </row>
    <row r="6" spans="2:10" x14ac:dyDescent="0.45">
      <c r="B6" s="8" t="s">
        <v>86</v>
      </c>
      <c r="C6" s="8" t="s">
        <v>0</v>
      </c>
      <c r="D6" s="1" t="s">
        <v>39</v>
      </c>
      <c r="E6" s="1" t="s">
        <v>41</v>
      </c>
      <c r="H6" s="8" t="s">
        <v>86</v>
      </c>
      <c r="I6" s="1" t="s">
        <v>42</v>
      </c>
      <c r="J6" s="1" t="s">
        <v>40</v>
      </c>
    </row>
    <row r="7" spans="2:10" x14ac:dyDescent="0.45">
      <c r="B7" s="16" t="s">
        <v>57</v>
      </c>
      <c r="C7" s="13">
        <v>86</v>
      </c>
      <c r="D7" s="13">
        <v>86</v>
      </c>
      <c r="E7" s="19">
        <v>98.846634878095514</v>
      </c>
      <c r="H7" t="s">
        <v>57</v>
      </c>
      <c r="I7">
        <v>122.0066086854645</v>
      </c>
      <c r="J7">
        <v>99</v>
      </c>
    </row>
    <row r="8" spans="2:10" x14ac:dyDescent="0.45">
      <c r="B8" s="17" t="s">
        <v>58</v>
      </c>
      <c r="C8" s="14">
        <v>61</v>
      </c>
      <c r="D8" s="14">
        <v>69</v>
      </c>
      <c r="E8" s="20">
        <v>69.785444578352383</v>
      </c>
      <c r="H8" t="s">
        <v>58</v>
      </c>
      <c r="I8">
        <v>87.382310093961507</v>
      </c>
      <c r="J8">
        <v>108</v>
      </c>
    </row>
    <row r="9" spans="2:10" x14ac:dyDescent="0.45">
      <c r="B9" s="17" t="s">
        <v>59</v>
      </c>
      <c r="C9" s="14">
        <v>79</v>
      </c>
      <c r="D9" s="14">
        <v>112</v>
      </c>
      <c r="E9" s="20">
        <v>100.3840451626552</v>
      </c>
      <c r="H9" t="s">
        <v>59</v>
      </c>
      <c r="I9">
        <v>104.76035002226</v>
      </c>
      <c r="J9">
        <v>115</v>
      </c>
    </row>
    <row r="10" spans="2:10" x14ac:dyDescent="0.45">
      <c r="B10" s="17" t="s">
        <v>60</v>
      </c>
      <c r="C10" s="14">
        <v>258</v>
      </c>
      <c r="D10" s="14">
        <v>409</v>
      </c>
      <c r="E10" s="20">
        <v>365.92358475087042</v>
      </c>
      <c r="H10" t="s">
        <v>60</v>
      </c>
      <c r="I10">
        <v>300.39301639335122</v>
      </c>
      <c r="J10">
        <v>297</v>
      </c>
    </row>
    <row r="11" spans="2:10" x14ac:dyDescent="0.45">
      <c r="B11" s="17" t="s">
        <v>61</v>
      </c>
      <c r="C11" s="14">
        <v>196</v>
      </c>
      <c r="D11" s="14">
        <v>274</v>
      </c>
      <c r="E11" s="20">
        <v>251.1784737593733</v>
      </c>
      <c r="H11" t="s">
        <v>61</v>
      </c>
      <c r="I11">
        <v>248.9811488509755</v>
      </c>
      <c r="J11">
        <v>259</v>
      </c>
    </row>
    <row r="12" spans="2:10" x14ac:dyDescent="0.45">
      <c r="B12" s="17" t="s">
        <v>62</v>
      </c>
      <c r="C12" s="14">
        <v>113</v>
      </c>
      <c r="D12" s="14">
        <v>133</v>
      </c>
      <c r="E12" s="20">
        <v>153.83746537715371</v>
      </c>
      <c r="H12" t="s">
        <v>62</v>
      </c>
      <c r="I12">
        <v>136.76683812168059</v>
      </c>
      <c r="J12">
        <v>121</v>
      </c>
    </row>
    <row r="13" spans="2:10" x14ac:dyDescent="0.45">
      <c r="B13" s="17" t="s">
        <v>63</v>
      </c>
      <c r="C13" s="14">
        <v>341</v>
      </c>
      <c r="D13" s="14">
        <v>497</v>
      </c>
      <c r="E13" s="20">
        <v>504.14360945060321</v>
      </c>
      <c r="H13" t="s">
        <v>63</v>
      </c>
      <c r="I13">
        <v>380.6481489726209</v>
      </c>
      <c r="J13">
        <v>319</v>
      </c>
    </row>
    <row r="14" spans="2:10" x14ac:dyDescent="0.45">
      <c r="B14" s="17" t="s">
        <v>64</v>
      </c>
      <c r="C14" s="14">
        <v>273</v>
      </c>
      <c r="D14" s="14">
        <v>422</v>
      </c>
      <c r="E14" s="20">
        <v>386.93658856821958</v>
      </c>
      <c r="H14" t="s">
        <v>64</v>
      </c>
      <c r="I14">
        <v>316.92687420830578</v>
      </c>
      <c r="J14">
        <v>310</v>
      </c>
    </row>
    <row r="15" spans="2:10" x14ac:dyDescent="0.45">
      <c r="B15" s="17" t="s">
        <v>65</v>
      </c>
      <c r="C15" s="14">
        <v>234</v>
      </c>
      <c r="D15" s="14">
        <v>333</v>
      </c>
      <c r="E15" s="20">
        <v>300.42860343111852</v>
      </c>
      <c r="H15" t="s">
        <v>65</v>
      </c>
      <c r="I15">
        <v>298.05826988654212</v>
      </c>
      <c r="J15">
        <v>296</v>
      </c>
    </row>
    <row r="16" spans="2:10" x14ac:dyDescent="0.45">
      <c r="B16" s="17" t="s">
        <v>66</v>
      </c>
      <c r="C16" s="14">
        <v>75</v>
      </c>
      <c r="D16" s="14">
        <v>100</v>
      </c>
      <c r="E16" s="20">
        <v>90.285117329796051</v>
      </c>
      <c r="H16" t="s">
        <v>66</v>
      </c>
      <c r="I16">
        <v>100.23087449940409</v>
      </c>
      <c r="J16">
        <v>102</v>
      </c>
    </row>
    <row r="17" spans="2:10" x14ac:dyDescent="0.45">
      <c r="B17" s="17" t="s">
        <v>67</v>
      </c>
      <c r="C17" s="14">
        <v>244</v>
      </c>
      <c r="D17" s="14">
        <v>362</v>
      </c>
      <c r="E17" s="20">
        <v>320.08451073792372</v>
      </c>
      <c r="H17" t="s">
        <v>67</v>
      </c>
      <c r="I17">
        <v>307.33842838062139</v>
      </c>
      <c r="J17">
        <v>289</v>
      </c>
    </row>
    <row r="18" spans="2:10" x14ac:dyDescent="0.45">
      <c r="B18" s="17" t="s">
        <v>68</v>
      </c>
      <c r="C18" s="14">
        <v>147</v>
      </c>
      <c r="D18" s="14">
        <v>220</v>
      </c>
      <c r="E18" s="20">
        <v>196.94695935992061</v>
      </c>
      <c r="H18" t="s">
        <v>68</v>
      </c>
      <c r="I18">
        <v>180.17548699845631</v>
      </c>
      <c r="J18">
        <v>184</v>
      </c>
    </row>
    <row r="19" spans="2:10" x14ac:dyDescent="0.45">
      <c r="B19" s="17" t="s">
        <v>69</v>
      </c>
      <c r="C19" s="14">
        <v>185</v>
      </c>
      <c r="D19" s="14">
        <v>288</v>
      </c>
      <c r="E19" s="20">
        <v>258.46483056052011</v>
      </c>
      <c r="H19" t="s">
        <v>69</v>
      </c>
      <c r="I19">
        <v>217.47464574201629</v>
      </c>
      <c r="J19">
        <v>234</v>
      </c>
    </row>
    <row r="20" spans="2:10" x14ac:dyDescent="0.45">
      <c r="B20" s="17" t="s">
        <v>70</v>
      </c>
      <c r="C20" s="14">
        <v>176</v>
      </c>
      <c r="D20" s="14">
        <v>220</v>
      </c>
      <c r="E20" s="20">
        <v>222.692150807361</v>
      </c>
      <c r="H20" t="s">
        <v>70</v>
      </c>
      <c r="I20">
        <v>225.66569174250989</v>
      </c>
      <c r="J20">
        <v>224</v>
      </c>
    </row>
    <row r="21" spans="2:10" x14ac:dyDescent="0.45">
      <c r="B21" s="17" t="s">
        <v>71</v>
      </c>
      <c r="C21" s="14">
        <v>174</v>
      </c>
      <c r="D21" s="14">
        <v>259</v>
      </c>
      <c r="E21" s="20">
        <v>238.53695941561699</v>
      </c>
      <c r="H21" t="s">
        <v>71</v>
      </c>
      <c r="I21">
        <v>205.73458393446771</v>
      </c>
      <c r="J21">
        <v>207</v>
      </c>
    </row>
    <row r="22" spans="2:10" x14ac:dyDescent="0.45">
      <c r="B22" s="17" t="s">
        <v>72</v>
      </c>
      <c r="C22" s="14">
        <v>226</v>
      </c>
      <c r="D22" s="14">
        <v>307</v>
      </c>
      <c r="E22" s="20">
        <v>286.81162588279182</v>
      </c>
      <c r="H22" t="s">
        <v>72</v>
      </c>
      <c r="I22">
        <v>289.43182859438298</v>
      </c>
      <c r="J22">
        <v>314</v>
      </c>
    </row>
    <row r="23" spans="2:10" x14ac:dyDescent="0.45">
      <c r="B23" s="17" t="s">
        <v>73</v>
      </c>
      <c r="C23" s="14">
        <v>76</v>
      </c>
      <c r="D23" s="14">
        <v>94</v>
      </c>
      <c r="E23" s="20">
        <v>91.528887010603043</v>
      </c>
      <c r="H23" t="s">
        <v>73</v>
      </c>
      <c r="I23">
        <v>103.2709429985394</v>
      </c>
      <c r="J23">
        <v>125</v>
      </c>
    </row>
    <row r="24" spans="2:10" x14ac:dyDescent="0.45">
      <c r="B24" s="17" t="s">
        <v>74</v>
      </c>
      <c r="C24" s="14">
        <v>199</v>
      </c>
      <c r="D24" s="14">
        <v>252</v>
      </c>
      <c r="E24" s="20">
        <v>248.72524338855439</v>
      </c>
      <c r="H24" t="s">
        <v>74</v>
      </c>
      <c r="I24">
        <v>261.64295038538262</v>
      </c>
      <c r="J24">
        <v>237</v>
      </c>
    </row>
    <row r="25" spans="2:10" x14ac:dyDescent="0.45">
      <c r="B25" s="17" t="s">
        <v>75</v>
      </c>
      <c r="C25" s="14">
        <v>82</v>
      </c>
      <c r="D25" s="14">
        <v>103</v>
      </c>
      <c r="E25" s="20">
        <v>96.873441673326454</v>
      </c>
      <c r="H25" t="s">
        <v>75</v>
      </c>
      <c r="I25">
        <v>112.10067365532321</v>
      </c>
      <c r="J25">
        <v>109</v>
      </c>
    </row>
    <row r="26" spans="2:10" x14ac:dyDescent="0.45">
      <c r="B26" s="17" t="s">
        <v>76</v>
      </c>
      <c r="C26" s="14">
        <v>107</v>
      </c>
      <c r="D26" s="14">
        <v>149</v>
      </c>
      <c r="E26" s="20">
        <v>140.73991012436349</v>
      </c>
      <c r="H26" t="s">
        <v>76</v>
      </c>
      <c r="I26">
        <v>131.96431492698159</v>
      </c>
      <c r="J26">
        <v>134</v>
      </c>
    </row>
    <row r="27" spans="2:10" x14ac:dyDescent="0.45">
      <c r="B27" s="17" t="s">
        <v>77</v>
      </c>
      <c r="C27" s="14">
        <v>104</v>
      </c>
      <c r="D27" s="14">
        <v>125</v>
      </c>
      <c r="E27" s="20">
        <v>134.9130924893015</v>
      </c>
      <c r="H27" t="s">
        <v>77</v>
      </c>
      <c r="I27">
        <v>129.72829471836809</v>
      </c>
      <c r="J27">
        <v>122</v>
      </c>
    </row>
    <row r="28" spans="2:10" x14ac:dyDescent="0.45">
      <c r="B28" s="17" t="s">
        <v>78</v>
      </c>
      <c r="C28" s="14">
        <v>92</v>
      </c>
      <c r="D28" s="14">
        <v>97</v>
      </c>
      <c r="E28" s="20">
        <v>110.2196002152693</v>
      </c>
      <c r="H28" t="s">
        <v>78</v>
      </c>
      <c r="I28">
        <v>126.1250699241031</v>
      </c>
      <c r="J28">
        <v>122</v>
      </c>
    </row>
    <row r="29" spans="2:10" x14ac:dyDescent="0.45">
      <c r="B29" s="17" t="s">
        <v>79</v>
      </c>
      <c r="C29" s="14">
        <v>181</v>
      </c>
      <c r="D29" s="14">
        <v>242</v>
      </c>
      <c r="E29" s="20">
        <v>217.3073629444678</v>
      </c>
      <c r="H29" t="s">
        <v>79</v>
      </c>
      <c r="I29">
        <v>246.20663976797911</v>
      </c>
      <c r="J29">
        <v>252</v>
      </c>
    </row>
    <row r="30" spans="2:10" x14ac:dyDescent="0.45">
      <c r="B30" s="17" t="s">
        <v>80</v>
      </c>
      <c r="C30" s="14">
        <v>112</v>
      </c>
      <c r="D30" s="14">
        <v>148</v>
      </c>
      <c r="E30" s="20">
        <v>142.48318859509979</v>
      </c>
      <c r="H30" t="s">
        <v>80</v>
      </c>
      <c r="I30">
        <v>143.5328588535115</v>
      </c>
      <c r="J30">
        <v>162</v>
      </c>
    </row>
    <row r="31" spans="2:10" x14ac:dyDescent="0.45">
      <c r="B31" s="17" t="s">
        <v>81</v>
      </c>
      <c r="C31" s="14">
        <v>140</v>
      </c>
      <c r="D31" s="14">
        <v>172</v>
      </c>
      <c r="E31" s="20">
        <v>162.43894880833639</v>
      </c>
      <c r="H31" t="s">
        <v>81</v>
      </c>
      <c r="I31">
        <v>198.52546062469611</v>
      </c>
      <c r="J31">
        <v>224</v>
      </c>
    </row>
    <row r="32" spans="2:10" x14ac:dyDescent="0.45">
      <c r="B32" s="17" t="s">
        <v>82</v>
      </c>
      <c r="C32" s="14">
        <v>80</v>
      </c>
      <c r="D32" s="14">
        <v>102</v>
      </c>
      <c r="E32" s="20">
        <v>96.629251247399708</v>
      </c>
      <c r="H32" t="s">
        <v>82</v>
      </c>
      <c r="I32">
        <v>108.7598326895824</v>
      </c>
      <c r="J32">
        <v>125</v>
      </c>
    </row>
    <row r="33" spans="2:10" x14ac:dyDescent="0.45">
      <c r="B33" s="17" t="s">
        <v>83</v>
      </c>
      <c r="C33" s="14">
        <v>64</v>
      </c>
      <c r="D33" s="14">
        <v>76</v>
      </c>
      <c r="E33" s="20">
        <v>75.203590091217876</v>
      </c>
      <c r="H33" t="s">
        <v>83</v>
      </c>
      <c r="I33">
        <v>88.272627566042814</v>
      </c>
      <c r="J33">
        <v>102</v>
      </c>
    </row>
    <row r="34" spans="2:10" x14ac:dyDescent="0.45">
      <c r="B34" s="17" t="s">
        <v>84</v>
      </c>
      <c r="C34" s="14">
        <v>79</v>
      </c>
      <c r="D34" s="14">
        <v>113</v>
      </c>
      <c r="E34" s="20">
        <v>106.0232166469534</v>
      </c>
      <c r="H34" t="s">
        <v>84</v>
      </c>
      <c r="I34">
        <v>96.020871200975847</v>
      </c>
      <c r="J34">
        <v>116</v>
      </c>
    </row>
    <row r="35" spans="2:10" x14ac:dyDescent="0.45">
      <c r="B35" s="18" t="s">
        <v>85</v>
      </c>
      <c r="C35" s="15">
        <v>185</v>
      </c>
      <c r="D35" s="15">
        <v>283</v>
      </c>
      <c r="E35" s="21">
        <v>281.97014819772369</v>
      </c>
      <c r="H35" t="s">
        <v>85</v>
      </c>
      <c r="I35">
        <v>206.10540850761561</v>
      </c>
      <c r="J35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DA13-DC1F-44AD-B48E-AB9D0EE0E7E8}">
  <dimension ref="A1:S6"/>
  <sheetViews>
    <sheetView tabSelected="1" zoomScaleNormal="100" workbookViewId="0">
      <selection activeCell="S5" sqref="S5"/>
    </sheetView>
  </sheetViews>
  <sheetFormatPr defaultRowHeight="14.25" x14ac:dyDescent="0.45"/>
  <cols>
    <col min="7" max="7" width="9.53125" customWidth="1"/>
  </cols>
  <sheetData>
    <row r="1" spans="1:19" s="23" customFormat="1" ht="41.35" customHeight="1" thickTop="1" thickBot="1" x14ac:dyDescent="0.5">
      <c r="A1" s="24" t="s">
        <v>148</v>
      </c>
      <c r="B1" s="24" t="s">
        <v>101</v>
      </c>
      <c r="C1" s="24" t="s">
        <v>102</v>
      </c>
      <c r="D1" s="24" t="s">
        <v>103</v>
      </c>
      <c r="E1" s="24" t="s">
        <v>149</v>
      </c>
      <c r="F1" s="24" t="s">
        <v>150</v>
      </c>
      <c r="G1" s="24" t="s">
        <v>104</v>
      </c>
      <c r="H1" s="24" t="s">
        <v>155</v>
      </c>
      <c r="I1" s="24" t="s">
        <v>105</v>
      </c>
      <c r="J1" s="26" t="s">
        <v>154</v>
      </c>
      <c r="K1" s="28" t="s">
        <v>106</v>
      </c>
      <c r="L1" s="24" t="s">
        <v>107</v>
      </c>
      <c r="M1" s="24" t="s">
        <v>108</v>
      </c>
      <c r="N1" s="24" t="s">
        <v>156</v>
      </c>
      <c r="O1" s="24" t="s">
        <v>146</v>
      </c>
      <c r="P1" s="24" t="s">
        <v>147</v>
      </c>
      <c r="Q1" s="24" t="s">
        <v>151</v>
      </c>
      <c r="R1" s="24" t="s">
        <v>152</v>
      </c>
      <c r="S1" s="24" t="s">
        <v>153</v>
      </c>
    </row>
    <row r="2" spans="1:19" ht="70.05" customHeight="1" thickTop="1" thickBot="1" x14ac:dyDescent="0.5">
      <c r="A2" s="25" t="s">
        <v>109</v>
      </c>
      <c r="B2" s="25" t="s">
        <v>110</v>
      </c>
      <c r="C2" s="25" t="s">
        <v>111</v>
      </c>
      <c r="D2" s="25" t="s">
        <v>112</v>
      </c>
      <c r="E2" s="25" t="s">
        <v>113</v>
      </c>
      <c r="F2" s="25" t="s">
        <v>114</v>
      </c>
      <c r="G2" s="25" t="s">
        <v>115</v>
      </c>
      <c r="H2" s="25" t="s">
        <v>116</v>
      </c>
      <c r="I2" s="25" t="s">
        <v>117</v>
      </c>
      <c r="J2" s="25" t="s">
        <v>118</v>
      </c>
      <c r="K2" s="25" t="s">
        <v>119</v>
      </c>
      <c r="L2" s="25" t="s">
        <v>120</v>
      </c>
      <c r="M2" s="25" t="s">
        <v>121</v>
      </c>
      <c r="N2" s="27" t="s">
        <v>157</v>
      </c>
      <c r="O2" s="25" t="s">
        <v>122</v>
      </c>
      <c r="P2" s="25" t="s">
        <v>123</v>
      </c>
      <c r="Q2" s="25" t="s">
        <v>124</v>
      </c>
      <c r="R2" s="25" t="s">
        <v>125</v>
      </c>
      <c r="S2" s="25" t="s">
        <v>126</v>
      </c>
    </row>
    <row r="3" spans="1:19" ht="70.05" customHeight="1" thickTop="1" thickBot="1" x14ac:dyDescent="0.5">
      <c r="A3" s="25" t="s">
        <v>127</v>
      </c>
      <c r="B3" s="25" t="s">
        <v>128</v>
      </c>
      <c r="C3" s="25" t="s">
        <v>129</v>
      </c>
      <c r="D3" s="25" t="s">
        <v>130</v>
      </c>
      <c r="E3" s="25" t="s">
        <v>131</v>
      </c>
      <c r="F3" s="25" t="s">
        <v>132</v>
      </c>
      <c r="G3" s="25" t="s">
        <v>133</v>
      </c>
      <c r="H3" s="25" t="s">
        <v>134</v>
      </c>
      <c r="I3" s="25" t="s">
        <v>135</v>
      </c>
      <c r="J3" s="25" t="s">
        <v>136</v>
      </c>
      <c r="K3" s="25" t="s">
        <v>137</v>
      </c>
      <c r="L3" s="25" t="s">
        <v>138</v>
      </c>
      <c r="M3" s="25" t="s">
        <v>139</v>
      </c>
      <c r="N3" s="25" t="s">
        <v>140</v>
      </c>
      <c r="O3" s="25" t="s">
        <v>141</v>
      </c>
      <c r="P3" s="25" t="s">
        <v>142</v>
      </c>
      <c r="Q3" s="25" t="s">
        <v>143</v>
      </c>
      <c r="R3" s="25" t="s">
        <v>144</v>
      </c>
      <c r="S3" s="25" t="s">
        <v>145</v>
      </c>
    </row>
    <row r="4" spans="1:19" ht="70.05" customHeight="1" thickTop="1" thickBot="1" x14ac:dyDescent="0.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70.05" customHeight="1" thickTop="1" thickBot="1" x14ac:dyDescent="0.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t="14.65" thickTop="1" x14ac:dyDescent="0.45"/>
  </sheetData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profiles</vt:lpstr>
      <vt:lpstr>obSG-vs-exSG</vt:lpstr>
      <vt:lpstr>obCG-vs-exCG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2020-10-28T11:05:18Z</dcterms:created>
  <dcterms:modified xsi:type="dcterms:W3CDTF">2020-12-11T06:06:52Z</dcterms:modified>
</cp:coreProperties>
</file>