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Football_MetriX\seasons_simulations\positions\Season_2015-2016_E0\"/>
    </mc:Choice>
  </mc:AlternateContent>
  <xr:revisionPtr revIDLastSave="0" documentId="13_ncr:1_{8635B6E7-84DC-480D-A852-B3ED1AFF6E47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2015-2016_E0_position_1000_i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1" l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Y21" i="1"/>
</calcChain>
</file>

<file path=xl/sharedStrings.xml><?xml version="1.0" encoding="utf-8"?>
<sst xmlns="http://schemas.openxmlformats.org/spreadsheetml/2006/main" count="125" uniqueCount="48">
  <si>
    <t>Teams</t>
  </si>
  <si>
    <t>Bournemouth</t>
  </si>
  <si>
    <t>Chelsea</t>
  </si>
  <si>
    <t>Everton</t>
  </si>
  <si>
    <t>Leicester</t>
  </si>
  <si>
    <t>Man United</t>
  </si>
  <si>
    <t>Norwich</t>
  </si>
  <si>
    <t>Arsenal</t>
  </si>
  <si>
    <t>Newcastle</t>
  </si>
  <si>
    <t>Stoke</t>
  </si>
  <si>
    <t>West Brom</t>
  </si>
  <si>
    <t>Aston Villa</t>
  </si>
  <si>
    <t>Southampton</t>
  </si>
  <si>
    <t>Sunderland</t>
  </si>
  <si>
    <t>Swansea</t>
  </si>
  <si>
    <t>Tottenham</t>
  </si>
  <si>
    <t>Watford</t>
  </si>
  <si>
    <t>West Ham</t>
  </si>
  <si>
    <t>Crystal Palace</t>
  </si>
  <si>
    <t>Man City</t>
  </si>
  <si>
    <t>Liverpool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</si>
  <si>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</si>
  <si>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</si>
  <si>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</si>
  <si>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</si>
  <si>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</si>
  <si>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</si>
  <si>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</si>
  <si>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</si>
  <si>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</si>
  <si>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</si>
  <si>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</si>
  <si>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</si>
  <si>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</si>
  <si>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</si>
  <si>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</si>
  <si>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</si>
  <si>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</si>
  <si>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</si>
  <si>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</si>
  <si>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</si>
  <si>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Index</t>
  </si>
  <si>
    <t>Rank</t>
  </si>
  <si>
    <t>Leicester City</t>
  </si>
  <si>
    <t>Manchester City</t>
  </si>
  <si>
    <t>Manchester United</t>
  </si>
  <si>
    <t>Stoke City</t>
  </si>
  <si>
    <t>Norwich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</si>
</sst>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18"/>
      <name val="Calibri"/>
      <family val="2"/>
      <scheme val="minor"/>
    </font>
    <font>
      <b/>
      <sz val="26"/>
      <color rgb="FFC0000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20"/>
      <name val="Calibri"/>
      <family val="2"/>
      <scheme val="minor"/>
    </font>
    <font>
      <sz val="1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5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33" borderId="7" xfId="14" applyFont="1" applyFill="1" applyAlignment="1">
      <alignment horizontal="center" vertical="center"/>
    </xf>
    <xf numFmtId="0" fontId="13" fillId="34" borderId="7" xfId="14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9" fontId="23" fillId="0" borderId="0" xfId="1" applyFont="1" applyAlignment="1">
      <alignment horizontal="center" vertical="center"/>
    </xf>
    <xf numFmtId="164" fontId="23" fillId="0" borderId="0" xfId="1" applyNumberFormat="1" applyFont="1" applyAlignment="1">
      <alignment horizontal="center" vertical="center"/>
    </xf>
    <xf numFmtId="9" fontId="23" fillId="0" borderId="0" xfId="1" applyNumberFormat="1" applyFont="1" applyAlignment="1">
      <alignment horizontal="center" vertical="center"/>
    </xf>
    <xf numFmtId="0" fontId="22" fillId="34" borderId="7" xfId="14" applyFont="1" applyFill="1" applyAlignment="1">
      <alignment horizontal="center" vertical="center"/>
    </xf>
    <xf numFmtId="0" fontId="24" fillId="37" borderId="7" xfId="14" applyFont="1" applyFill="1" applyAlignment="1">
      <alignment horizontal="center" vertical="center"/>
    </xf>
    <xf numFmtId="0" fontId="21" fillId="38" borderId="0" xfId="0" applyFont="1" applyFill="1" applyAlignment="1">
      <alignment horizontal="center"/>
    </xf>
    <xf numFmtId="0" fontId="21" fillId="38" borderId="0" xfId="0" applyFont="1" applyFill="1"/>
    <xf numFmtId="0" fontId="22" fillId="38" borderId="10" xfId="0" applyFont="1" applyFill="1" applyBorder="1" applyAlignment="1">
      <alignment horizontal="center"/>
    </xf>
    <xf numFmtId="0" fontId="22" fillId="35" borderId="7" xfId="14" applyFont="1" applyFill="1" applyBorder="1" applyAlignment="1">
      <alignment horizontal="center" vertical="center"/>
    </xf>
    <xf numFmtId="0" fontId="24" fillId="37" borderId="7" xfId="14" applyFont="1" applyFill="1" applyBorder="1" applyAlignment="1">
      <alignment horizontal="center" vertical="center"/>
    </xf>
    <xf numFmtId="164" fontId="25" fillId="0" borderId="0" xfId="1" applyNumberFormat="1" applyFont="1" applyAlignment="1">
      <alignment horizontal="center" vertical="center"/>
    </xf>
    <xf numFmtId="0" fontId="27" fillId="39" borderId="7" xfId="14" applyFont="1" applyFill="1" applyAlignment="1">
      <alignment horizontal="center" vertical="center"/>
    </xf>
    <xf numFmtId="0" fontId="28" fillId="36" borderId="7" xfId="14" applyFont="1" applyFill="1" applyAlignment="1">
      <alignment horizontal="center" vertical="center"/>
    </xf>
    <xf numFmtId="164" fontId="21" fillId="0" borderId="0" xfId="1" applyNumberFormat="1" applyFont="1" applyAlignment="1">
      <alignment horizontal="center" vertical="center"/>
    </xf>
    <xf numFmtId="9" fontId="21" fillId="0" borderId="0" xfId="1" applyNumberFormat="1" applyFont="1" applyAlignment="1">
      <alignment horizontal="center" vertical="center"/>
    </xf>
    <xf numFmtId="9" fontId="25" fillId="0" borderId="0" xfId="1" applyNumberFormat="1" applyFont="1" applyAlignment="1">
      <alignment horizontal="center" vertical="center"/>
    </xf>
    <xf numFmtId="0" fontId="26" fillId="40" borderId="7" xfId="14" applyFont="1" applyFill="1" applyAlignment="1">
      <alignment horizontal="left" vertical="center"/>
    </xf>
    <xf numFmtId="0" fontId="26" fillId="40" borderId="7" xfId="14" applyFont="1" applyFill="1" applyAlignment="1">
      <alignment horizontal="center" vertical="center"/>
    </xf>
    <xf numFmtId="9" fontId="29" fillId="0" borderId="0" xfId="1" applyNumberFormat="1" applyFon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70">
    <dxf>
      <font>
        <strike val="0"/>
        <outline val="0"/>
        <shadow val="0"/>
        <u val="none"/>
        <vertAlign val="baseline"/>
        <sz val="18"/>
        <name val="Calibri"/>
        <family val="2"/>
        <scheme val="minor"/>
      </font>
      <numFmt numFmtId="164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Calibri"/>
        <family val="2"/>
        <scheme val="minor"/>
      </font>
      <numFmt numFmtId="164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Calibri"/>
        <family val="2"/>
        <scheme val="minor"/>
      </font>
      <numFmt numFmtId="164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Calibri"/>
        <family val="2"/>
        <scheme val="minor"/>
      </font>
      <numFmt numFmtId="164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Calibri"/>
        <family val="2"/>
        <scheme val="minor"/>
      </font>
      <numFmt numFmtId="164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Calibri"/>
        <family val="2"/>
        <scheme val="minor"/>
      </font>
      <numFmt numFmtId="164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Calibri"/>
        <family val="2"/>
        <scheme val="minor"/>
      </font>
      <numFmt numFmtId="164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Calibri"/>
        <family val="2"/>
        <scheme val="minor"/>
      </font>
      <numFmt numFmtId="164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Calibri"/>
        <family val="2"/>
        <scheme val="minor"/>
      </font>
      <numFmt numFmtId="164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Calibri"/>
        <family val="2"/>
        <scheme val="minor"/>
      </font>
      <numFmt numFmtId="164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Calibri"/>
        <family val="2"/>
        <scheme val="minor"/>
      </font>
      <numFmt numFmtId="164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Calibri"/>
        <family val="2"/>
        <scheme val="minor"/>
      </font>
      <numFmt numFmtId="164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Calibri"/>
        <family val="2"/>
        <scheme val="minor"/>
      </font>
      <numFmt numFmtId="164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Calibri"/>
        <family val="2"/>
        <scheme val="minor"/>
      </font>
      <numFmt numFmtId="164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Calibri"/>
        <family val="2"/>
        <scheme val="minor"/>
      </font>
      <numFmt numFmtId="164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Calibri"/>
        <family val="2"/>
        <scheme val="minor"/>
      </font>
      <numFmt numFmtId="164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Calibri"/>
        <family val="2"/>
        <scheme val="minor"/>
      </font>
      <numFmt numFmtId="164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Calibri"/>
        <family val="2"/>
        <scheme val="minor"/>
      </font>
      <numFmt numFmtId="164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Calibri"/>
        <family val="2"/>
        <scheme val="minor"/>
      </font>
      <numFmt numFmtId="164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Calibri"/>
        <family val="2"/>
        <scheme val="minor"/>
      </font>
      <numFmt numFmtId="164" formatCode="0.0%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20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20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outline="0">
        <left style="double">
          <color rgb="FF3F3F3F"/>
        </left>
      </border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outline="0">
        <left style="double">
          <color rgb="FF3F3F3F"/>
        </left>
      </border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21" totalsRowShown="0" headerRowDxfId="69" dataDxfId="68" headerRowCellStyle="Check Cell">
  <autoFilter ref="A1:U21" xr:uid="{00000000-0009-0000-0100-000001000000}"/>
  <tableColumns count="21">
    <tableColumn id="1" xr3:uid="{00000000-0010-0000-0000-000001000000}" name="Teams" dataDxfId="67" dataCellStyle="Check Cell"/>
    <tableColumn id="2" xr3:uid="{00000000-0010-0000-0000-000002000000}" name="1" dataDxfId="66"/>
    <tableColumn id="3" xr3:uid="{00000000-0010-0000-0000-000003000000}" name="2" dataDxfId="65"/>
    <tableColumn id="4" xr3:uid="{00000000-0010-0000-0000-000004000000}" name="3" dataDxfId="64"/>
    <tableColumn id="5" xr3:uid="{00000000-0010-0000-0000-000005000000}" name="4" dataDxfId="63"/>
    <tableColumn id="6" xr3:uid="{00000000-0010-0000-0000-000006000000}" name="5" dataDxfId="62"/>
    <tableColumn id="7" xr3:uid="{00000000-0010-0000-0000-000007000000}" name="6" dataDxfId="61"/>
    <tableColumn id="8" xr3:uid="{00000000-0010-0000-0000-000008000000}" name="7" dataDxfId="60"/>
    <tableColumn id="9" xr3:uid="{00000000-0010-0000-0000-000009000000}" name="8" dataDxfId="59"/>
    <tableColumn id="10" xr3:uid="{00000000-0010-0000-0000-00000A000000}" name="9" dataDxfId="58"/>
    <tableColumn id="11" xr3:uid="{00000000-0010-0000-0000-00000B000000}" name="10" dataDxfId="57"/>
    <tableColumn id="12" xr3:uid="{00000000-0010-0000-0000-00000C000000}" name="11" dataDxfId="56"/>
    <tableColumn id="13" xr3:uid="{00000000-0010-0000-0000-00000D000000}" name="12" dataDxfId="55"/>
    <tableColumn id="14" xr3:uid="{00000000-0010-0000-0000-00000E000000}" name="13" dataDxfId="54"/>
    <tableColumn id="15" xr3:uid="{00000000-0010-0000-0000-00000F000000}" name="14" dataDxfId="53"/>
    <tableColumn id="16" xr3:uid="{00000000-0010-0000-0000-000010000000}" name="15" dataDxfId="52"/>
    <tableColumn id="17" xr3:uid="{00000000-0010-0000-0000-000011000000}" name="16" dataDxfId="51"/>
    <tableColumn id="18" xr3:uid="{00000000-0010-0000-0000-000012000000}" name="17" dataDxfId="50"/>
    <tableColumn id="19" xr3:uid="{00000000-0010-0000-0000-000013000000}" name="18" dataDxfId="49"/>
    <tableColumn id="20" xr3:uid="{00000000-0010-0000-0000-000014000000}" name="19" dataDxfId="48"/>
    <tableColumn id="21" xr3:uid="{00000000-0010-0000-0000-000015000000}" name="20" dataDxfId="4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X1:AR21" totalsRowShown="0" headerRowDxfId="46" dataDxfId="45" dataCellStyle="Percent">
  <autoFilter ref="X1:AR21" xr:uid="{00000000-0009-0000-0100-000002000000}"/>
  <tableColumns count="21">
    <tableColumn id="1" xr3:uid="{00000000-0010-0000-0100-000001000000}" name="Teams" dataDxfId="44" dataCellStyle="Check Cell"/>
    <tableColumn id="2" xr3:uid="{00000000-0010-0000-0100-000002000000}" name="1" dataDxfId="43" dataCellStyle="Percent">
      <calculatedColumnFormula>Table1[[#This Row],[1]]/1000</calculatedColumnFormula>
    </tableColumn>
    <tableColumn id="3" xr3:uid="{00000000-0010-0000-0100-000003000000}" name="2" dataDxfId="42" dataCellStyle="Percent">
      <calculatedColumnFormula>Table1[[#This Row],[2]]/1000</calculatedColumnFormula>
    </tableColumn>
    <tableColumn id="4" xr3:uid="{00000000-0010-0000-0100-000004000000}" name="3" dataDxfId="41" dataCellStyle="Percent">
      <calculatedColumnFormula>Table1[[#This Row],[3]]/1000</calculatedColumnFormula>
    </tableColumn>
    <tableColumn id="5" xr3:uid="{00000000-0010-0000-0100-000005000000}" name="4" dataDxfId="40" dataCellStyle="Percent">
      <calculatedColumnFormula>Table1[[#This Row],[4]]/1000</calculatedColumnFormula>
    </tableColumn>
    <tableColumn id="6" xr3:uid="{00000000-0010-0000-0100-000006000000}" name="5" dataDxfId="39" dataCellStyle="Percent">
      <calculatedColumnFormula>Table1[[#This Row],[5]]/1000</calculatedColumnFormula>
    </tableColumn>
    <tableColumn id="7" xr3:uid="{00000000-0010-0000-0100-000007000000}" name="6" dataDxfId="38" dataCellStyle="Percent">
      <calculatedColumnFormula>Table1[[#This Row],[6]]/1000</calculatedColumnFormula>
    </tableColumn>
    <tableColumn id="8" xr3:uid="{00000000-0010-0000-0100-000008000000}" name="7" dataDxfId="37" dataCellStyle="Percent">
      <calculatedColumnFormula>Table1[[#This Row],[7]]/1000</calculatedColumnFormula>
    </tableColumn>
    <tableColumn id="9" xr3:uid="{00000000-0010-0000-0100-000009000000}" name="8" dataDxfId="36" dataCellStyle="Percent">
      <calculatedColumnFormula>Table1[[#This Row],[8]]/1000</calculatedColumnFormula>
    </tableColumn>
    <tableColumn id="10" xr3:uid="{00000000-0010-0000-0100-00000A000000}" name="9" dataDxfId="35" dataCellStyle="Percent">
      <calculatedColumnFormula>Table1[[#This Row],[9]]/1000</calculatedColumnFormula>
    </tableColumn>
    <tableColumn id="11" xr3:uid="{00000000-0010-0000-0100-00000B000000}" name="10" dataDxfId="34" dataCellStyle="Percent">
      <calculatedColumnFormula>Table1[[#This Row],[10]]/1000</calculatedColumnFormula>
    </tableColumn>
    <tableColumn id="12" xr3:uid="{00000000-0010-0000-0100-00000C000000}" name="11" dataDxfId="33" dataCellStyle="Percent">
      <calculatedColumnFormula>Table1[[#This Row],[11]]/1000</calculatedColumnFormula>
    </tableColumn>
    <tableColumn id="13" xr3:uid="{00000000-0010-0000-0100-00000D000000}" name="12" dataDxfId="32" dataCellStyle="Percent">
      <calculatedColumnFormula>Table1[[#This Row],[12]]/1000</calculatedColumnFormula>
    </tableColumn>
    <tableColumn id="14" xr3:uid="{00000000-0010-0000-0100-00000E000000}" name="13" dataDxfId="31" dataCellStyle="Percent">
      <calculatedColumnFormula>Table1[[#This Row],[13]]/1000</calculatedColumnFormula>
    </tableColumn>
    <tableColumn id="15" xr3:uid="{00000000-0010-0000-0100-00000F000000}" name="14" dataDxfId="30" dataCellStyle="Percent">
      <calculatedColumnFormula>Table1[[#This Row],[14]]/1000</calculatedColumnFormula>
    </tableColumn>
    <tableColumn id="16" xr3:uid="{00000000-0010-0000-0100-000010000000}" name="15" dataDxfId="29" dataCellStyle="Percent">
      <calculatedColumnFormula>Table1[[#This Row],[15]]/1000</calculatedColumnFormula>
    </tableColumn>
    <tableColumn id="17" xr3:uid="{00000000-0010-0000-0100-000011000000}" name="16" dataDxfId="28" dataCellStyle="Percent">
      <calculatedColumnFormula>Table1[[#This Row],[16]]/1000</calculatedColumnFormula>
    </tableColumn>
    <tableColumn id="18" xr3:uid="{00000000-0010-0000-0100-000012000000}" name="17" dataDxfId="27" dataCellStyle="Percent">
      <calculatedColumnFormula>Table1[[#This Row],[17]]/1000</calculatedColumnFormula>
    </tableColumn>
    <tableColumn id="19" xr3:uid="{00000000-0010-0000-0100-000013000000}" name="18" dataDxfId="26" dataCellStyle="Percent">
      <calculatedColumnFormula>Table1[[#This Row],[18]]/1000</calculatedColumnFormula>
    </tableColumn>
    <tableColumn id="20" xr3:uid="{00000000-0010-0000-0100-000014000000}" name="19" dataDxfId="25" dataCellStyle="Percent">
      <calculatedColumnFormula>Table1[[#This Row],[19]]/1000</calculatedColumnFormula>
    </tableColumn>
    <tableColumn id="21" xr3:uid="{00000000-0010-0000-0100-000015000000}" name="20" dataDxfId="24" dataCellStyle="Percent">
      <calculatedColumnFormula>Table1[[#This Row],[20]]/1000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T1:BO21" totalsRowShown="0" headerRowDxfId="23" dataDxfId="22" headerRowCellStyle="Check Cell">
  <autoFilter ref="AT1:BO21" xr:uid="{00000000-0009-0000-0100-000005000000}"/>
  <sortState xmlns:xlrd2="http://schemas.microsoft.com/office/spreadsheetml/2017/richdata2" ref="AT2:BO21">
    <sortCondition ref="AT1:AT21"/>
  </sortState>
  <tableColumns count="22">
    <tableColumn id="1" xr3:uid="{00000000-0010-0000-0200-000001000000}" name="Rank" dataDxfId="21" dataCellStyle="Check Cell"/>
    <tableColumn id="2" xr3:uid="{00000000-0010-0000-0200-000002000000}" name="Teams" dataDxfId="20" dataCellStyle="Check Cell"/>
    <tableColumn id="3" xr3:uid="{00000000-0010-0000-0200-000003000000}" name="1" dataDxfId="19" dataCellStyle="Percent"/>
    <tableColumn id="4" xr3:uid="{00000000-0010-0000-0200-000004000000}" name="2" dataDxfId="18" dataCellStyle="Percent"/>
    <tableColumn id="5" xr3:uid="{00000000-0010-0000-0200-000005000000}" name="3" dataDxfId="17" dataCellStyle="Percent"/>
    <tableColumn id="6" xr3:uid="{00000000-0010-0000-0200-000006000000}" name="4" dataDxfId="16" dataCellStyle="Percent"/>
    <tableColumn id="7" xr3:uid="{00000000-0010-0000-0200-000007000000}" name="5" dataDxfId="15" dataCellStyle="Percent"/>
    <tableColumn id="8" xr3:uid="{00000000-0010-0000-0200-000008000000}" name="6" dataDxfId="14" dataCellStyle="Percent"/>
    <tableColumn id="9" xr3:uid="{00000000-0010-0000-0200-000009000000}" name="7" dataDxfId="13" dataCellStyle="Percent"/>
    <tableColumn id="10" xr3:uid="{00000000-0010-0000-0200-00000A000000}" name="8" dataDxfId="12" dataCellStyle="Percent"/>
    <tableColumn id="11" xr3:uid="{00000000-0010-0000-0200-00000B000000}" name="9" dataDxfId="11" dataCellStyle="Percent"/>
    <tableColumn id="12" xr3:uid="{00000000-0010-0000-0200-00000C000000}" name="10" dataDxfId="10" dataCellStyle="Percent"/>
    <tableColumn id="13" xr3:uid="{00000000-0010-0000-0200-00000D000000}" name="11" dataDxfId="9" dataCellStyle="Percent"/>
    <tableColumn id="14" xr3:uid="{00000000-0010-0000-0200-00000E000000}" name="12" dataDxfId="8" dataCellStyle="Percent"/>
    <tableColumn id="15" xr3:uid="{00000000-0010-0000-0200-00000F000000}" name="13" dataDxfId="7" dataCellStyle="Percent"/>
    <tableColumn id="16" xr3:uid="{00000000-0010-0000-0200-000010000000}" name="14" dataDxfId="6" dataCellStyle="Percent"/>
    <tableColumn id="17" xr3:uid="{00000000-0010-0000-0200-000011000000}" name="15" dataDxfId="5" dataCellStyle="Percent"/>
    <tableColumn id="18" xr3:uid="{00000000-0010-0000-0200-000012000000}" name="16" dataDxfId="4" dataCellStyle="Percent"/>
    <tableColumn id="19" xr3:uid="{00000000-0010-0000-0200-000013000000}" name="17" dataDxfId="3" dataCellStyle="Percent"/>
    <tableColumn id="20" xr3:uid="{00000000-0010-0000-0200-000014000000}" name="18" dataDxfId="2" dataCellStyle="Percent"/>
    <tableColumn id="21" xr3:uid="{00000000-0010-0000-0200-000015000000}" name="19" dataDxfId="1" dataCellStyle="Percent"/>
    <tableColumn id="22" xr3:uid="{00000000-0010-0000-0200-000016000000}" name="20" dataDxfId="0" dataCellStyle="Percent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22"/>
  <sheetViews>
    <sheetView tabSelected="1" topLeftCell="AR1" zoomScale="70" zoomScaleNormal="70" workbookViewId="0">
      <selection activeCell="BS11" sqref="BS11"/>
    </sheetView>
  </sheetViews>
  <sheetFormatPr defaultRowHeight="14.25" x14ac:dyDescent="0.45"/>
  <cols>
    <col min="1" max="1" width="12.1328125" bestFit="1" customWidth="1"/>
    <col min="2" max="2" width="12.86328125" bestFit="1" customWidth="1"/>
    <col min="24" max="24" width="19.796875" bestFit="1" customWidth="1"/>
    <col min="25" max="25" width="9.19921875" bestFit="1" customWidth="1"/>
    <col min="46" max="46" width="12.6640625" bestFit="1" customWidth="1"/>
    <col min="47" max="47" width="29.86328125" bestFit="1" customWidth="1"/>
    <col min="48" max="48" width="11" bestFit="1" customWidth="1"/>
    <col min="49" max="50" width="9.796875" bestFit="1" customWidth="1"/>
    <col min="51" max="51" width="10" customWidth="1"/>
    <col min="52" max="53" width="9.796875" bestFit="1" customWidth="1"/>
    <col min="54" max="56" width="7.59765625" bestFit="1" customWidth="1"/>
    <col min="57" max="58" width="8" bestFit="1" customWidth="1"/>
    <col min="59" max="60" width="9.796875" bestFit="1" customWidth="1"/>
    <col min="61" max="63" width="8" bestFit="1" customWidth="1"/>
    <col min="64" max="64" width="9.796875" bestFit="1" customWidth="1"/>
    <col min="65" max="66" width="8" bestFit="1" customWidth="1"/>
    <col min="67" max="67" width="9.796875" bestFit="1" customWidth="1"/>
  </cols>
  <sheetData>
    <row r="1" spans="1:67" ht="29.25" thickTop="1" thickBot="1" x14ac:dyDescent="0.75">
      <c r="A1" s="5" t="s">
        <v>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40</v>
      </c>
      <c r="W1" s="17" t="s">
        <v>41</v>
      </c>
      <c r="X1" s="15" t="s">
        <v>0</v>
      </c>
      <c r="Y1" s="16" t="s">
        <v>21</v>
      </c>
      <c r="Z1" s="16" t="s">
        <v>22</v>
      </c>
      <c r="AA1" s="16" t="s">
        <v>23</v>
      </c>
      <c r="AB1" s="16" t="s">
        <v>24</v>
      </c>
      <c r="AC1" s="16" t="s">
        <v>25</v>
      </c>
      <c r="AD1" s="16" t="s">
        <v>26</v>
      </c>
      <c r="AE1" s="16" t="s">
        <v>27</v>
      </c>
      <c r="AF1" s="16" t="s">
        <v>28</v>
      </c>
      <c r="AG1" s="16" t="s">
        <v>29</v>
      </c>
      <c r="AH1" s="16" t="s">
        <v>30</v>
      </c>
      <c r="AI1" s="16" t="s">
        <v>31</v>
      </c>
      <c r="AJ1" s="16" t="s">
        <v>32</v>
      </c>
      <c r="AK1" s="16" t="s">
        <v>33</v>
      </c>
      <c r="AL1" s="16" t="s">
        <v>34</v>
      </c>
      <c r="AM1" s="16" t="s">
        <v>35</v>
      </c>
      <c r="AN1" s="16" t="s">
        <v>36</v>
      </c>
      <c r="AO1" s="16" t="s">
        <v>37</v>
      </c>
      <c r="AP1" s="16" t="s">
        <v>38</v>
      </c>
      <c r="AQ1" s="16" t="s">
        <v>39</v>
      </c>
      <c r="AR1" s="16" t="s">
        <v>40</v>
      </c>
      <c r="AT1" s="26" t="s">
        <v>42</v>
      </c>
      <c r="AU1" s="27" t="s">
        <v>0</v>
      </c>
      <c r="AV1" s="26" t="s">
        <v>21</v>
      </c>
      <c r="AW1" s="26" t="s">
        <v>22</v>
      </c>
      <c r="AX1" s="26" t="s">
        <v>23</v>
      </c>
      <c r="AY1" s="26" t="s">
        <v>24</v>
      </c>
      <c r="AZ1" s="26" t="s">
        <v>25</v>
      </c>
      <c r="BA1" s="26" t="s">
        <v>26</v>
      </c>
      <c r="BB1" s="26" t="s">
        <v>27</v>
      </c>
      <c r="BC1" s="26" t="s">
        <v>28</v>
      </c>
      <c r="BD1" s="26" t="s">
        <v>29</v>
      </c>
      <c r="BE1" s="26" t="s">
        <v>30</v>
      </c>
      <c r="BF1" s="26" t="s">
        <v>31</v>
      </c>
      <c r="BG1" s="26" t="s">
        <v>32</v>
      </c>
      <c r="BH1" s="26" t="s">
        <v>33</v>
      </c>
      <c r="BI1" s="26" t="s">
        <v>34</v>
      </c>
      <c r="BJ1" s="26" t="s">
        <v>35</v>
      </c>
      <c r="BK1" s="26" t="s">
        <v>36</v>
      </c>
      <c r="BL1" s="26" t="s">
        <v>37</v>
      </c>
      <c r="BM1" s="26" t="s">
        <v>38</v>
      </c>
      <c r="BN1" s="26" t="s">
        <v>39</v>
      </c>
      <c r="BO1" s="26" t="s">
        <v>40</v>
      </c>
    </row>
    <row r="2" spans="1:67" ht="34.15" thickTop="1" thickBot="1" x14ac:dyDescent="0.5">
      <c r="A2" s="6" t="s">
        <v>1</v>
      </c>
      <c r="B2" s="1">
        <v>0</v>
      </c>
      <c r="C2" s="1">
        <v>0</v>
      </c>
      <c r="D2" s="1">
        <v>2</v>
      </c>
      <c r="E2" s="1">
        <v>8</v>
      </c>
      <c r="F2" s="1">
        <v>14</v>
      </c>
      <c r="G2" s="1">
        <v>13</v>
      </c>
      <c r="H2" s="1">
        <v>39</v>
      </c>
      <c r="I2" s="1">
        <v>61</v>
      </c>
      <c r="J2" s="1">
        <v>89</v>
      </c>
      <c r="K2" s="1">
        <v>84</v>
      </c>
      <c r="L2" s="1">
        <v>109</v>
      </c>
      <c r="M2" s="1">
        <v>110</v>
      </c>
      <c r="N2" s="1">
        <v>115</v>
      </c>
      <c r="O2" s="1">
        <v>79</v>
      </c>
      <c r="P2" s="1">
        <v>68</v>
      </c>
      <c r="Q2" s="4">
        <v>79</v>
      </c>
      <c r="R2" s="1">
        <v>48</v>
      </c>
      <c r="S2" s="1">
        <v>48</v>
      </c>
      <c r="T2" s="1">
        <v>24</v>
      </c>
      <c r="U2" s="1">
        <v>10</v>
      </c>
      <c r="W2" s="19">
        <v>16</v>
      </c>
      <c r="X2" s="14" t="s">
        <v>1</v>
      </c>
      <c r="Y2" s="7">
        <f>Table1[[#This Row],[1]]/1000</f>
        <v>0</v>
      </c>
      <c r="Z2" s="7">
        <f>Table1[[#This Row],[2]]/1000</f>
        <v>0</v>
      </c>
      <c r="AA2" s="7">
        <f>Table1[[#This Row],[3]]/1000</f>
        <v>2E-3</v>
      </c>
      <c r="AB2" s="7">
        <f>Table1[[#This Row],[4]]/1000</f>
        <v>8.0000000000000002E-3</v>
      </c>
      <c r="AC2" s="7">
        <f>Table1[[#This Row],[5]]/1000</f>
        <v>1.4E-2</v>
      </c>
      <c r="AD2" s="7">
        <f>Table1[[#This Row],[6]]/1000</f>
        <v>1.2999999999999999E-2</v>
      </c>
      <c r="AE2" s="7">
        <f>Table1[[#This Row],[7]]/1000</f>
        <v>3.9E-2</v>
      </c>
      <c r="AF2" s="7">
        <f>Table1[[#This Row],[8]]/1000</f>
        <v>6.0999999999999999E-2</v>
      </c>
      <c r="AG2" s="7">
        <f>Table1[[#This Row],[9]]/1000</f>
        <v>8.8999999999999996E-2</v>
      </c>
      <c r="AH2" s="7">
        <f>Table1[[#This Row],[10]]/1000</f>
        <v>8.4000000000000005E-2</v>
      </c>
      <c r="AI2" s="7">
        <f>Table1[[#This Row],[11]]/1000</f>
        <v>0.109</v>
      </c>
      <c r="AJ2" s="7">
        <f>Table1[[#This Row],[12]]/1000</f>
        <v>0.11</v>
      </c>
      <c r="AK2" s="7">
        <f>Table1[[#This Row],[13]]/1000</f>
        <v>0.115</v>
      </c>
      <c r="AL2" s="7">
        <f>Table1[[#This Row],[14]]/1000</f>
        <v>7.9000000000000001E-2</v>
      </c>
      <c r="AM2" s="7">
        <f>Table1[[#This Row],[15]]/1000</f>
        <v>6.8000000000000005E-2</v>
      </c>
      <c r="AN2" s="10">
        <f>Table1[[#This Row],[16]]/1000</f>
        <v>7.9000000000000001E-2</v>
      </c>
      <c r="AO2" s="7">
        <f>Table1[[#This Row],[17]]/1000</f>
        <v>4.8000000000000001E-2</v>
      </c>
      <c r="AP2" s="7">
        <f>Table1[[#This Row],[18]]/1000</f>
        <v>4.8000000000000001E-2</v>
      </c>
      <c r="AQ2" s="7">
        <f>Table1[[#This Row],[19]]/1000</f>
        <v>2.4E-2</v>
      </c>
      <c r="AR2" s="7">
        <f>Table1[[#This Row],[20]]/1000</f>
        <v>0.01</v>
      </c>
      <c r="AT2" s="22">
        <v>1</v>
      </c>
      <c r="AU2" s="21" t="s">
        <v>43</v>
      </c>
      <c r="AV2" s="20">
        <v>1E-3</v>
      </c>
      <c r="AW2" s="23">
        <v>5.0000000000000001E-3</v>
      </c>
      <c r="AX2" s="24">
        <v>1.0999999999999999E-2</v>
      </c>
      <c r="AY2" s="24">
        <v>2.7E-2</v>
      </c>
      <c r="AZ2" s="24">
        <v>4.7E-2</v>
      </c>
      <c r="BA2" s="24">
        <v>0.105</v>
      </c>
      <c r="BB2" s="24">
        <v>0.11899999999999999</v>
      </c>
      <c r="BC2" s="24">
        <v>0.14099999999999999</v>
      </c>
      <c r="BD2" s="24">
        <v>0.122</v>
      </c>
      <c r="BE2" s="24">
        <v>8.6999999999999994E-2</v>
      </c>
      <c r="BF2" s="24">
        <v>0.08</v>
      </c>
      <c r="BG2" s="24">
        <v>7.9000000000000001E-2</v>
      </c>
      <c r="BH2" s="24">
        <v>5.5E-2</v>
      </c>
      <c r="BI2" s="24">
        <v>0.04</v>
      </c>
      <c r="BJ2" s="24">
        <v>3.4000000000000002E-2</v>
      </c>
      <c r="BK2" s="24">
        <v>1.7000000000000001E-2</v>
      </c>
      <c r="BL2" s="24">
        <v>8.9999999999999993E-3</v>
      </c>
      <c r="BM2" s="24">
        <v>1.2999999999999999E-2</v>
      </c>
      <c r="BN2" s="23">
        <v>3.0000000000000001E-3</v>
      </c>
      <c r="BO2" s="23">
        <v>5.0000000000000001E-3</v>
      </c>
    </row>
    <row r="3" spans="1:67" ht="34.15" thickTop="1" thickBot="1" x14ac:dyDescent="0.5">
      <c r="A3" s="6" t="s">
        <v>2</v>
      </c>
      <c r="B3" s="1">
        <v>86</v>
      </c>
      <c r="C3" s="1">
        <v>143</v>
      </c>
      <c r="D3" s="1">
        <v>172</v>
      </c>
      <c r="E3" s="1">
        <v>199</v>
      </c>
      <c r="F3" s="1">
        <v>137</v>
      </c>
      <c r="G3" s="1">
        <v>117</v>
      </c>
      <c r="H3" s="1">
        <v>59</v>
      </c>
      <c r="I3" s="1">
        <v>40</v>
      </c>
      <c r="J3" s="1">
        <v>22</v>
      </c>
      <c r="K3" s="4">
        <v>13</v>
      </c>
      <c r="L3" s="1">
        <v>7</v>
      </c>
      <c r="M3" s="1">
        <v>2</v>
      </c>
      <c r="N3" s="1">
        <v>2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W3" s="19">
        <v>10</v>
      </c>
      <c r="X3" s="14" t="s">
        <v>2</v>
      </c>
      <c r="Y3" s="7">
        <f>Table1[[#This Row],[1]]/1000</f>
        <v>8.5999999999999993E-2</v>
      </c>
      <c r="Z3" s="7">
        <f>Table1[[#This Row],[2]]/1000</f>
        <v>0.14299999999999999</v>
      </c>
      <c r="AA3" s="7">
        <f>Table1[[#This Row],[3]]/1000</f>
        <v>0.17199999999999999</v>
      </c>
      <c r="AB3" s="7">
        <f>Table1[[#This Row],[4]]/1000</f>
        <v>0.19900000000000001</v>
      </c>
      <c r="AC3" s="7">
        <f>Table1[[#This Row],[5]]/1000</f>
        <v>0.13700000000000001</v>
      </c>
      <c r="AD3" s="7">
        <f>Table1[[#This Row],[6]]/1000</f>
        <v>0.11700000000000001</v>
      </c>
      <c r="AE3" s="7">
        <f>Table1[[#This Row],[7]]/1000</f>
        <v>5.8999999999999997E-2</v>
      </c>
      <c r="AF3" s="7">
        <f>Table1[[#This Row],[8]]/1000</f>
        <v>0.04</v>
      </c>
      <c r="AG3" s="7">
        <f>Table1[[#This Row],[9]]/1000</f>
        <v>2.1999999999999999E-2</v>
      </c>
      <c r="AH3" s="10">
        <f>Table1[[#This Row],[10]]/1000</f>
        <v>1.2999999999999999E-2</v>
      </c>
      <c r="AI3" s="7">
        <f>Table1[[#This Row],[11]]/1000</f>
        <v>7.0000000000000001E-3</v>
      </c>
      <c r="AJ3" s="7">
        <f>Table1[[#This Row],[12]]/1000</f>
        <v>2E-3</v>
      </c>
      <c r="AK3" s="7">
        <f>Table1[[#This Row],[13]]/1000</f>
        <v>2E-3</v>
      </c>
      <c r="AL3" s="7">
        <f>Table1[[#This Row],[14]]/1000</f>
        <v>1E-3</v>
      </c>
      <c r="AM3" s="7">
        <f>Table1[[#This Row],[15]]/1000</f>
        <v>0</v>
      </c>
      <c r="AN3" s="7">
        <f>Table1[[#This Row],[16]]/1000</f>
        <v>0</v>
      </c>
      <c r="AO3" s="7">
        <f>Table1[[#This Row],[17]]/1000</f>
        <v>0</v>
      </c>
      <c r="AP3" s="7">
        <f>Table1[[#This Row],[18]]/1000</f>
        <v>0</v>
      </c>
      <c r="AQ3" s="7">
        <f>Table1[[#This Row],[19]]/1000</f>
        <v>0</v>
      </c>
      <c r="AR3" s="7">
        <f>Table1[[#This Row],[20]]/1000</f>
        <v>0</v>
      </c>
      <c r="AT3" s="22">
        <v>2</v>
      </c>
      <c r="AU3" s="22" t="s">
        <v>7</v>
      </c>
      <c r="AV3" s="24">
        <v>0.29499999999999998</v>
      </c>
      <c r="AW3" s="25">
        <v>0.29199999999999998</v>
      </c>
      <c r="AX3" s="24">
        <v>0.17299999999999999</v>
      </c>
      <c r="AY3" s="24">
        <v>9.6000000000000002E-2</v>
      </c>
      <c r="AZ3" s="24">
        <v>6.6000000000000003E-2</v>
      </c>
      <c r="BA3" s="24">
        <v>4.2000000000000003E-2</v>
      </c>
      <c r="BB3" s="24">
        <v>2.1999999999999999E-2</v>
      </c>
      <c r="BC3" s="24">
        <v>1.0999999999999999E-2</v>
      </c>
      <c r="BD3" s="24">
        <v>3.0000000000000001E-3</v>
      </c>
      <c r="BE3" s="24">
        <v>0</v>
      </c>
      <c r="BF3" s="24">
        <v>0</v>
      </c>
      <c r="BG3" s="24">
        <v>0</v>
      </c>
      <c r="BH3" s="24">
        <v>0</v>
      </c>
      <c r="BI3" s="24">
        <v>0</v>
      </c>
      <c r="BJ3" s="24">
        <v>0</v>
      </c>
      <c r="BK3" s="24">
        <v>0</v>
      </c>
      <c r="BL3" s="24">
        <v>0</v>
      </c>
      <c r="BM3" s="24">
        <v>0</v>
      </c>
      <c r="BN3" s="24">
        <v>0</v>
      </c>
      <c r="BO3" s="24">
        <v>0</v>
      </c>
    </row>
    <row r="4" spans="1:67" ht="34.15" thickTop="1" thickBot="1" x14ac:dyDescent="0.5">
      <c r="A4" s="6" t="s">
        <v>3</v>
      </c>
      <c r="B4" s="1">
        <v>3</v>
      </c>
      <c r="C4" s="1">
        <v>8</v>
      </c>
      <c r="D4" s="1">
        <v>14</v>
      </c>
      <c r="E4" s="1">
        <v>41</v>
      </c>
      <c r="F4" s="1">
        <v>49</v>
      </c>
      <c r="G4" s="1">
        <v>79</v>
      </c>
      <c r="H4" s="1">
        <v>115</v>
      </c>
      <c r="I4" s="1">
        <v>137</v>
      </c>
      <c r="J4" s="1">
        <v>138</v>
      </c>
      <c r="K4" s="1">
        <v>94</v>
      </c>
      <c r="L4" s="4">
        <v>83</v>
      </c>
      <c r="M4" s="1">
        <v>56</v>
      </c>
      <c r="N4" s="1">
        <v>51</v>
      </c>
      <c r="O4" s="1">
        <v>38</v>
      </c>
      <c r="P4" s="1">
        <v>29</v>
      </c>
      <c r="Q4" s="1">
        <v>21</v>
      </c>
      <c r="R4" s="1">
        <v>21</v>
      </c>
      <c r="S4" s="1">
        <v>10</v>
      </c>
      <c r="T4" s="1">
        <v>9</v>
      </c>
      <c r="U4" s="1">
        <v>4</v>
      </c>
      <c r="W4" s="19">
        <v>11</v>
      </c>
      <c r="X4" s="14" t="s">
        <v>3</v>
      </c>
      <c r="Y4" s="8">
        <f>Table1[[#This Row],[1]]/1000</f>
        <v>3.0000000000000001E-3</v>
      </c>
      <c r="Z4" s="8">
        <f>Table1[[#This Row],[2]]/1000</f>
        <v>8.0000000000000002E-3</v>
      </c>
      <c r="AA4" s="9">
        <f>Table1[[#This Row],[3]]/1000</f>
        <v>1.4E-2</v>
      </c>
      <c r="AB4" s="9">
        <f>Table1[[#This Row],[4]]/1000</f>
        <v>4.1000000000000002E-2</v>
      </c>
      <c r="AC4" s="9">
        <f>Table1[[#This Row],[5]]/1000</f>
        <v>4.9000000000000002E-2</v>
      </c>
      <c r="AD4" s="9">
        <f>Table1[[#This Row],[6]]/1000</f>
        <v>7.9000000000000001E-2</v>
      </c>
      <c r="AE4" s="9">
        <f>Table1[[#This Row],[7]]/1000</f>
        <v>0.115</v>
      </c>
      <c r="AF4" s="9">
        <f>Table1[[#This Row],[8]]/1000</f>
        <v>0.13700000000000001</v>
      </c>
      <c r="AG4" s="9">
        <f>Table1[[#This Row],[9]]/1000</f>
        <v>0.13800000000000001</v>
      </c>
      <c r="AH4" s="9">
        <f>Table1[[#This Row],[10]]/1000</f>
        <v>9.4E-2</v>
      </c>
      <c r="AI4" s="12">
        <f>Table1[[#This Row],[11]]/1000</f>
        <v>8.3000000000000004E-2</v>
      </c>
      <c r="AJ4" s="9">
        <f>Table1[[#This Row],[12]]/1000</f>
        <v>5.6000000000000001E-2</v>
      </c>
      <c r="AK4" s="9">
        <f>Table1[[#This Row],[13]]/1000</f>
        <v>5.0999999999999997E-2</v>
      </c>
      <c r="AL4" s="9">
        <f>Table1[[#This Row],[14]]/1000</f>
        <v>3.7999999999999999E-2</v>
      </c>
      <c r="AM4" s="9">
        <f>Table1[[#This Row],[15]]/1000</f>
        <v>2.9000000000000001E-2</v>
      </c>
      <c r="AN4" s="9">
        <f>Table1[[#This Row],[16]]/1000</f>
        <v>2.1000000000000001E-2</v>
      </c>
      <c r="AO4" s="9">
        <f>Table1[[#This Row],[17]]/1000</f>
        <v>2.1000000000000001E-2</v>
      </c>
      <c r="AP4" s="9">
        <f>Table1[[#This Row],[18]]/1000</f>
        <v>0.01</v>
      </c>
      <c r="AQ4" s="8">
        <f>Table1[[#This Row],[19]]/1000</f>
        <v>8.9999999999999993E-3</v>
      </c>
      <c r="AR4" s="8">
        <f>Table1[[#This Row],[20]]/1000</f>
        <v>4.0000000000000001E-3</v>
      </c>
      <c r="AT4" s="22">
        <v>3</v>
      </c>
      <c r="AU4" s="22" t="s">
        <v>15</v>
      </c>
      <c r="AV4" s="24">
        <v>4.3999999999999997E-2</v>
      </c>
      <c r="AW4" s="24">
        <v>9.2999999999999999E-2</v>
      </c>
      <c r="AX4" s="25">
        <v>0.14399999999999999</v>
      </c>
      <c r="AY4" s="24">
        <v>0.156</v>
      </c>
      <c r="AZ4" s="24">
        <v>0.156</v>
      </c>
      <c r="BA4" s="24">
        <v>0.14000000000000001</v>
      </c>
      <c r="BB4" s="24">
        <v>0.121</v>
      </c>
      <c r="BC4" s="24">
        <v>5.7000000000000002E-2</v>
      </c>
      <c r="BD4" s="24">
        <v>4.1000000000000002E-2</v>
      </c>
      <c r="BE4" s="24">
        <v>2.7E-2</v>
      </c>
      <c r="BF4" s="24">
        <v>0.01</v>
      </c>
      <c r="BG4" s="23">
        <v>4.0000000000000001E-3</v>
      </c>
      <c r="BH4" s="23">
        <v>3.0000000000000001E-3</v>
      </c>
      <c r="BI4" s="23">
        <v>1E-3</v>
      </c>
      <c r="BJ4" s="23">
        <v>2E-3</v>
      </c>
      <c r="BK4" s="23">
        <v>1E-3</v>
      </c>
      <c r="BL4" s="24">
        <v>0</v>
      </c>
      <c r="BM4" s="24">
        <v>0</v>
      </c>
      <c r="BN4" s="24">
        <v>0</v>
      </c>
      <c r="BO4" s="24">
        <v>0</v>
      </c>
    </row>
    <row r="5" spans="1:67" ht="34.15" thickTop="1" thickBot="1" x14ac:dyDescent="0.5">
      <c r="A5" s="6" t="s">
        <v>4</v>
      </c>
      <c r="B5" s="3">
        <v>1</v>
      </c>
      <c r="C5" s="1">
        <v>5</v>
      </c>
      <c r="D5" s="1">
        <v>11</v>
      </c>
      <c r="E5" s="1">
        <v>27</v>
      </c>
      <c r="F5" s="1">
        <v>47</v>
      </c>
      <c r="G5" s="1">
        <v>105</v>
      </c>
      <c r="H5" s="1">
        <v>119</v>
      </c>
      <c r="I5" s="1">
        <v>141</v>
      </c>
      <c r="J5" s="1">
        <v>122</v>
      </c>
      <c r="K5" s="1">
        <v>87</v>
      </c>
      <c r="L5" s="1">
        <v>80</v>
      </c>
      <c r="M5" s="1">
        <v>79</v>
      </c>
      <c r="N5" s="1">
        <v>55</v>
      </c>
      <c r="O5" s="1">
        <v>40</v>
      </c>
      <c r="P5" s="1">
        <v>34</v>
      </c>
      <c r="Q5" s="1">
        <v>17</v>
      </c>
      <c r="R5" s="1">
        <v>9</v>
      </c>
      <c r="S5" s="1">
        <v>13</v>
      </c>
      <c r="T5" s="1">
        <v>3</v>
      </c>
      <c r="U5" s="1">
        <v>5</v>
      </c>
      <c r="W5" s="18">
        <v>1</v>
      </c>
      <c r="X5" s="13" t="s">
        <v>4</v>
      </c>
      <c r="Y5" s="11">
        <f>Table1[[#This Row],[1]]/1000</f>
        <v>1E-3</v>
      </c>
      <c r="Z5" s="8">
        <f>Table1[[#This Row],[2]]/1000</f>
        <v>5.0000000000000001E-3</v>
      </c>
      <c r="AA5" s="9">
        <f>Table1[[#This Row],[3]]/1000</f>
        <v>1.0999999999999999E-2</v>
      </c>
      <c r="AB5" s="9">
        <f>Table1[[#This Row],[4]]/1000</f>
        <v>2.7E-2</v>
      </c>
      <c r="AC5" s="9">
        <f>Table1[[#This Row],[5]]/1000</f>
        <v>4.7E-2</v>
      </c>
      <c r="AD5" s="9">
        <f>Table1[[#This Row],[6]]/1000</f>
        <v>0.105</v>
      </c>
      <c r="AE5" s="9">
        <f>Table1[[#This Row],[7]]/1000</f>
        <v>0.11899999999999999</v>
      </c>
      <c r="AF5" s="9">
        <f>Table1[[#This Row],[8]]/1000</f>
        <v>0.14099999999999999</v>
      </c>
      <c r="AG5" s="9">
        <f>Table1[[#This Row],[9]]/1000</f>
        <v>0.122</v>
      </c>
      <c r="AH5" s="9">
        <f>Table1[[#This Row],[10]]/1000</f>
        <v>8.6999999999999994E-2</v>
      </c>
      <c r="AI5" s="9">
        <f>Table1[[#This Row],[11]]/1000</f>
        <v>0.08</v>
      </c>
      <c r="AJ5" s="9">
        <f>Table1[[#This Row],[12]]/1000</f>
        <v>7.9000000000000001E-2</v>
      </c>
      <c r="AK5" s="9">
        <f>Table1[[#This Row],[13]]/1000</f>
        <v>5.5E-2</v>
      </c>
      <c r="AL5" s="9">
        <f>Table1[[#This Row],[14]]/1000</f>
        <v>0.04</v>
      </c>
      <c r="AM5" s="9">
        <f>Table1[[#This Row],[15]]/1000</f>
        <v>3.4000000000000002E-2</v>
      </c>
      <c r="AN5" s="9">
        <f>Table1[[#This Row],[16]]/1000</f>
        <v>1.7000000000000001E-2</v>
      </c>
      <c r="AO5" s="9">
        <f>Table1[[#This Row],[17]]/1000</f>
        <v>8.9999999999999993E-3</v>
      </c>
      <c r="AP5" s="9">
        <f>Table1[[#This Row],[18]]/1000</f>
        <v>1.2999999999999999E-2</v>
      </c>
      <c r="AQ5" s="8">
        <f>Table1[[#This Row],[19]]/1000</f>
        <v>3.0000000000000001E-3</v>
      </c>
      <c r="AR5" s="8">
        <f>Table1[[#This Row],[20]]/1000</f>
        <v>5.0000000000000001E-3</v>
      </c>
      <c r="AT5" s="22">
        <v>4</v>
      </c>
      <c r="AU5" s="22" t="s">
        <v>44</v>
      </c>
      <c r="AV5" s="28">
        <v>0.45700000000000002</v>
      </c>
      <c r="AW5" s="24">
        <v>0.22900000000000001</v>
      </c>
      <c r="AX5" s="24">
        <v>0.157</v>
      </c>
      <c r="AY5" s="25">
        <v>7.8E-2</v>
      </c>
      <c r="AZ5" s="24">
        <v>3.7999999999999999E-2</v>
      </c>
      <c r="BA5" s="24">
        <v>1.7999999999999999E-2</v>
      </c>
      <c r="BB5" s="24">
        <v>1.7999999999999999E-2</v>
      </c>
      <c r="BC5" s="23">
        <v>3.0000000000000001E-3</v>
      </c>
      <c r="BD5" s="23">
        <v>1E-3</v>
      </c>
      <c r="BE5" s="23">
        <v>1E-3</v>
      </c>
      <c r="BF5" s="24">
        <v>0</v>
      </c>
      <c r="BG5" s="24">
        <v>0</v>
      </c>
      <c r="BH5" s="24">
        <v>0</v>
      </c>
      <c r="BI5" s="24">
        <v>0</v>
      </c>
      <c r="BJ5" s="24">
        <v>0</v>
      </c>
      <c r="BK5" s="24">
        <v>0</v>
      </c>
      <c r="BL5" s="24">
        <v>0</v>
      </c>
      <c r="BM5" s="24">
        <v>0</v>
      </c>
      <c r="BN5" s="24">
        <v>0</v>
      </c>
      <c r="BO5" s="24">
        <v>0</v>
      </c>
    </row>
    <row r="6" spans="1:67" ht="34.15" thickTop="1" thickBot="1" x14ac:dyDescent="0.5">
      <c r="A6" s="6" t="s">
        <v>5</v>
      </c>
      <c r="B6" s="1">
        <v>65</v>
      </c>
      <c r="C6" s="1">
        <v>121</v>
      </c>
      <c r="D6" s="1">
        <v>153</v>
      </c>
      <c r="E6" s="1">
        <v>151</v>
      </c>
      <c r="F6" s="4">
        <v>181</v>
      </c>
      <c r="G6" s="1">
        <v>127</v>
      </c>
      <c r="H6" s="1">
        <v>97</v>
      </c>
      <c r="I6" s="1">
        <v>53</v>
      </c>
      <c r="J6" s="1">
        <v>29</v>
      </c>
      <c r="K6" s="1">
        <v>11</v>
      </c>
      <c r="L6" s="1">
        <v>5</v>
      </c>
      <c r="M6" s="1">
        <v>3</v>
      </c>
      <c r="N6" s="1">
        <v>4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W6" s="19">
        <v>5</v>
      </c>
      <c r="X6" s="14" t="s">
        <v>5</v>
      </c>
      <c r="Y6" s="7">
        <f>Table1[[#This Row],[1]]/1000</f>
        <v>6.5000000000000002E-2</v>
      </c>
      <c r="Z6" s="7">
        <f>Table1[[#This Row],[2]]/1000</f>
        <v>0.121</v>
      </c>
      <c r="AA6" s="7">
        <f>Table1[[#This Row],[3]]/1000</f>
        <v>0.153</v>
      </c>
      <c r="AB6" s="7">
        <f>Table1[[#This Row],[4]]/1000</f>
        <v>0.151</v>
      </c>
      <c r="AC6" s="10">
        <f>Table1[[#This Row],[5]]/1000</f>
        <v>0.18099999999999999</v>
      </c>
      <c r="AD6" s="7">
        <f>Table1[[#This Row],[6]]/1000</f>
        <v>0.127</v>
      </c>
      <c r="AE6" s="7">
        <f>Table1[[#This Row],[7]]/1000</f>
        <v>9.7000000000000003E-2</v>
      </c>
      <c r="AF6" s="7">
        <f>Table1[[#This Row],[8]]/1000</f>
        <v>5.2999999999999999E-2</v>
      </c>
      <c r="AG6" s="7">
        <f>Table1[[#This Row],[9]]/1000</f>
        <v>2.9000000000000001E-2</v>
      </c>
      <c r="AH6" s="7">
        <f>Table1[[#This Row],[10]]/1000</f>
        <v>1.0999999999999999E-2</v>
      </c>
      <c r="AI6" s="7">
        <f>Table1[[#This Row],[11]]/1000</f>
        <v>5.0000000000000001E-3</v>
      </c>
      <c r="AJ6" s="7">
        <f>Table1[[#This Row],[12]]/1000</f>
        <v>3.0000000000000001E-3</v>
      </c>
      <c r="AK6" s="7">
        <f>Table1[[#This Row],[13]]/1000</f>
        <v>4.0000000000000001E-3</v>
      </c>
      <c r="AL6" s="7">
        <f>Table1[[#This Row],[14]]/1000</f>
        <v>0</v>
      </c>
      <c r="AM6" s="7">
        <f>Table1[[#This Row],[15]]/1000</f>
        <v>0</v>
      </c>
      <c r="AN6" s="7">
        <f>Table1[[#This Row],[16]]/1000</f>
        <v>0</v>
      </c>
      <c r="AO6" s="7">
        <f>Table1[[#This Row],[17]]/1000</f>
        <v>0</v>
      </c>
      <c r="AP6" s="7">
        <f>Table1[[#This Row],[18]]/1000</f>
        <v>0</v>
      </c>
      <c r="AQ6" s="7">
        <f>Table1[[#This Row],[19]]/1000</f>
        <v>0</v>
      </c>
      <c r="AR6" s="7">
        <f>Table1[[#This Row],[20]]/1000</f>
        <v>0</v>
      </c>
      <c r="AT6" s="22">
        <v>5</v>
      </c>
      <c r="AU6" s="22" t="s">
        <v>45</v>
      </c>
      <c r="AV6" s="24">
        <v>6.5000000000000002E-2</v>
      </c>
      <c r="AW6" s="24">
        <v>0.121</v>
      </c>
      <c r="AX6" s="24">
        <v>0.153</v>
      </c>
      <c r="AY6" s="24">
        <v>0.151</v>
      </c>
      <c r="AZ6" s="25">
        <v>0.18099999999999999</v>
      </c>
      <c r="BA6" s="24">
        <v>0.127</v>
      </c>
      <c r="BB6" s="24">
        <v>9.7000000000000003E-2</v>
      </c>
      <c r="BC6" s="24">
        <v>5.2999999999999999E-2</v>
      </c>
      <c r="BD6" s="24">
        <v>2.9000000000000001E-2</v>
      </c>
      <c r="BE6" s="24">
        <v>1.0999999999999999E-2</v>
      </c>
      <c r="BF6" s="23">
        <v>5.0000000000000001E-3</v>
      </c>
      <c r="BG6" s="23">
        <v>3.0000000000000001E-3</v>
      </c>
      <c r="BH6" s="23">
        <v>4.0000000000000001E-3</v>
      </c>
      <c r="BI6" s="24">
        <v>0</v>
      </c>
      <c r="BJ6" s="24">
        <v>0</v>
      </c>
      <c r="BK6" s="24">
        <v>0</v>
      </c>
      <c r="BL6" s="24">
        <v>0</v>
      </c>
      <c r="BM6" s="24">
        <v>0</v>
      </c>
      <c r="BN6" s="24">
        <v>0</v>
      </c>
      <c r="BO6" s="24">
        <v>0</v>
      </c>
    </row>
    <row r="7" spans="1:67" ht="34.15" thickTop="1" thickBot="1" x14ac:dyDescent="0.5">
      <c r="A7" s="6" t="s">
        <v>6</v>
      </c>
      <c r="B7" s="1">
        <v>0</v>
      </c>
      <c r="C7" s="1">
        <v>0</v>
      </c>
      <c r="D7" s="1">
        <v>0</v>
      </c>
      <c r="E7" s="1">
        <v>1</v>
      </c>
      <c r="F7" s="1">
        <v>2</v>
      </c>
      <c r="G7" s="1">
        <v>4</v>
      </c>
      <c r="H7" s="1">
        <v>8</v>
      </c>
      <c r="I7" s="1">
        <v>23</v>
      </c>
      <c r="J7" s="1">
        <v>31</v>
      </c>
      <c r="K7" s="1">
        <v>54</v>
      </c>
      <c r="L7" s="1">
        <v>58</v>
      </c>
      <c r="M7" s="1">
        <v>74</v>
      </c>
      <c r="N7" s="1">
        <v>80</v>
      </c>
      <c r="O7" s="1">
        <v>93</v>
      </c>
      <c r="P7" s="1">
        <v>93</v>
      </c>
      <c r="Q7" s="1">
        <v>105</v>
      </c>
      <c r="R7" s="1">
        <v>108</v>
      </c>
      <c r="S7" s="1">
        <v>107</v>
      </c>
      <c r="T7" s="4">
        <v>84</v>
      </c>
      <c r="U7" s="1">
        <v>75</v>
      </c>
      <c r="W7" s="19">
        <v>19</v>
      </c>
      <c r="X7" s="14" t="s">
        <v>6</v>
      </c>
      <c r="Y7" s="7">
        <f>Table1[[#This Row],[1]]/1000</f>
        <v>0</v>
      </c>
      <c r="Z7" s="7">
        <f>Table1[[#This Row],[2]]/1000</f>
        <v>0</v>
      </c>
      <c r="AA7" s="7">
        <f>Table1[[#This Row],[3]]/1000</f>
        <v>0</v>
      </c>
      <c r="AB7" s="7">
        <f>Table1[[#This Row],[4]]/1000</f>
        <v>1E-3</v>
      </c>
      <c r="AC7" s="7">
        <f>Table1[[#This Row],[5]]/1000</f>
        <v>2E-3</v>
      </c>
      <c r="AD7" s="7">
        <f>Table1[[#This Row],[6]]/1000</f>
        <v>4.0000000000000001E-3</v>
      </c>
      <c r="AE7" s="7">
        <f>Table1[[#This Row],[7]]/1000</f>
        <v>8.0000000000000002E-3</v>
      </c>
      <c r="AF7" s="7">
        <f>Table1[[#This Row],[8]]/1000</f>
        <v>2.3E-2</v>
      </c>
      <c r="AG7" s="7">
        <f>Table1[[#This Row],[9]]/1000</f>
        <v>3.1E-2</v>
      </c>
      <c r="AH7" s="7">
        <f>Table1[[#This Row],[10]]/1000</f>
        <v>5.3999999999999999E-2</v>
      </c>
      <c r="AI7" s="7">
        <f>Table1[[#This Row],[11]]/1000</f>
        <v>5.8000000000000003E-2</v>
      </c>
      <c r="AJ7" s="7">
        <f>Table1[[#This Row],[12]]/1000</f>
        <v>7.3999999999999996E-2</v>
      </c>
      <c r="AK7" s="7">
        <f>Table1[[#This Row],[13]]/1000</f>
        <v>0.08</v>
      </c>
      <c r="AL7" s="7">
        <f>Table1[[#This Row],[14]]/1000</f>
        <v>9.2999999999999999E-2</v>
      </c>
      <c r="AM7" s="7">
        <f>Table1[[#This Row],[15]]/1000</f>
        <v>9.2999999999999999E-2</v>
      </c>
      <c r="AN7" s="7">
        <f>Table1[[#This Row],[16]]/1000</f>
        <v>0.105</v>
      </c>
      <c r="AO7" s="7">
        <f>Table1[[#This Row],[17]]/1000</f>
        <v>0.108</v>
      </c>
      <c r="AP7" s="7">
        <f>Table1[[#This Row],[18]]/1000</f>
        <v>0.107</v>
      </c>
      <c r="AQ7" s="10">
        <f>Table1[[#This Row],[19]]/1000</f>
        <v>8.4000000000000005E-2</v>
      </c>
      <c r="AR7" s="7">
        <f>Table1[[#This Row],[20]]/1000</f>
        <v>7.4999999999999997E-2</v>
      </c>
      <c r="AT7" s="22">
        <v>6</v>
      </c>
      <c r="AU7" s="22" t="s">
        <v>12</v>
      </c>
      <c r="AV7" s="24">
        <v>0.01</v>
      </c>
      <c r="AW7" s="24">
        <v>1.2999999999999999E-2</v>
      </c>
      <c r="AX7" s="24">
        <v>5.3999999999999999E-2</v>
      </c>
      <c r="AY7" s="24">
        <v>7.0999999999999994E-2</v>
      </c>
      <c r="AZ7" s="24">
        <v>0.104</v>
      </c>
      <c r="BA7" s="25">
        <v>0.128</v>
      </c>
      <c r="BB7" s="24">
        <v>0.16400000000000001</v>
      </c>
      <c r="BC7" s="24">
        <v>0.14199999999999999</v>
      </c>
      <c r="BD7" s="24">
        <v>9.5000000000000001E-2</v>
      </c>
      <c r="BE7" s="24">
        <v>0.08</v>
      </c>
      <c r="BF7" s="24">
        <v>4.2000000000000003E-2</v>
      </c>
      <c r="BG7" s="24">
        <v>3.1E-2</v>
      </c>
      <c r="BH7" s="24">
        <v>2.3E-2</v>
      </c>
      <c r="BI7" s="24">
        <v>1.6E-2</v>
      </c>
      <c r="BJ7" s="24">
        <v>0.01</v>
      </c>
      <c r="BK7" s="23">
        <v>3.0000000000000001E-3</v>
      </c>
      <c r="BL7" s="23">
        <v>5.0000000000000001E-3</v>
      </c>
      <c r="BM7" s="23">
        <v>5.0000000000000001E-3</v>
      </c>
      <c r="BN7" s="23">
        <v>4.0000000000000001E-3</v>
      </c>
      <c r="BO7" s="24">
        <v>0</v>
      </c>
    </row>
    <row r="8" spans="1:67" ht="34.15" thickTop="1" thickBot="1" x14ac:dyDescent="0.5">
      <c r="A8" s="6" t="s">
        <v>7</v>
      </c>
      <c r="B8" s="2">
        <v>295</v>
      </c>
      <c r="C8" s="4">
        <v>292</v>
      </c>
      <c r="D8" s="1">
        <v>173</v>
      </c>
      <c r="E8" s="1">
        <v>96</v>
      </c>
      <c r="F8" s="1">
        <v>66</v>
      </c>
      <c r="G8" s="1">
        <v>42</v>
      </c>
      <c r="H8" s="1">
        <v>22</v>
      </c>
      <c r="I8" s="1">
        <v>11</v>
      </c>
      <c r="J8" s="1">
        <v>3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W8" s="19">
        <v>2</v>
      </c>
      <c r="X8" s="14" t="s">
        <v>7</v>
      </c>
      <c r="Y8" s="7">
        <f>Table1[[#This Row],[1]]/1000</f>
        <v>0.29499999999999998</v>
      </c>
      <c r="Z8" s="10">
        <f>Table1[[#This Row],[2]]/1000</f>
        <v>0.29199999999999998</v>
      </c>
      <c r="AA8" s="7">
        <f>Table1[[#This Row],[3]]/1000</f>
        <v>0.17299999999999999</v>
      </c>
      <c r="AB8" s="7">
        <f>Table1[[#This Row],[4]]/1000</f>
        <v>9.6000000000000002E-2</v>
      </c>
      <c r="AC8" s="7">
        <f>Table1[[#This Row],[5]]/1000</f>
        <v>6.6000000000000003E-2</v>
      </c>
      <c r="AD8" s="7">
        <f>Table1[[#This Row],[6]]/1000</f>
        <v>4.2000000000000003E-2</v>
      </c>
      <c r="AE8" s="7">
        <f>Table1[[#This Row],[7]]/1000</f>
        <v>2.1999999999999999E-2</v>
      </c>
      <c r="AF8" s="7">
        <f>Table1[[#This Row],[8]]/1000</f>
        <v>1.0999999999999999E-2</v>
      </c>
      <c r="AG8" s="7">
        <f>Table1[[#This Row],[9]]/1000</f>
        <v>3.0000000000000001E-3</v>
      </c>
      <c r="AH8" s="7">
        <f>Table1[[#This Row],[10]]/1000</f>
        <v>0</v>
      </c>
      <c r="AI8" s="7">
        <f>Table1[[#This Row],[11]]/1000</f>
        <v>0</v>
      </c>
      <c r="AJ8" s="7">
        <f>Table1[[#This Row],[12]]/1000</f>
        <v>0</v>
      </c>
      <c r="AK8" s="7">
        <f>Table1[[#This Row],[13]]/1000</f>
        <v>0</v>
      </c>
      <c r="AL8" s="7">
        <f>Table1[[#This Row],[14]]/1000</f>
        <v>0</v>
      </c>
      <c r="AM8" s="7">
        <f>Table1[[#This Row],[15]]/1000</f>
        <v>0</v>
      </c>
      <c r="AN8" s="7">
        <f>Table1[[#This Row],[16]]/1000</f>
        <v>0</v>
      </c>
      <c r="AO8" s="7">
        <f>Table1[[#This Row],[17]]/1000</f>
        <v>0</v>
      </c>
      <c r="AP8" s="7">
        <f>Table1[[#This Row],[18]]/1000</f>
        <v>0</v>
      </c>
      <c r="AQ8" s="7">
        <f>Table1[[#This Row],[19]]/1000</f>
        <v>0</v>
      </c>
      <c r="AR8" s="7">
        <f>Table1[[#This Row],[20]]/1000</f>
        <v>0</v>
      </c>
      <c r="AT8" s="22">
        <v>7</v>
      </c>
      <c r="AU8" s="22" t="s">
        <v>17</v>
      </c>
      <c r="AV8" s="24">
        <v>0</v>
      </c>
      <c r="AW8" s="24">
        <v>0</v>
      </c>
      <c r="AX8" s="23">
        <v>1E-3</v>
      </c>
      <c r="AY8" s="23">
        <v>3.0000000000000001E-3</v>
      </c>
      <c r="AZ8" s="24">
        <v>0.01</v>
      </c>
      <c r="BA8" s="24">
        <v>1.9E-2</v>
      </c>
      <c r="BB8" s="25">
        <v>3.9E-2</v>
      </c>
      <c r="BC8" s="24">
        <v>6.4000000000000001E-2</v>
      </c>
      <c r="BD8" s="24">
        <v>7.9000000000000001E-2</v>
      </c>
      <c r="BE8" s="24">
        <v>0.10100000000000001</v>
      </c>
      <c r="BF8" s="24">
        <v>0.106</v>
      </c>
      <c r="BG8" s="24">
        <v>8.8999999999999996E-2</v>
      </c>
      <c r="BH8" s="24">
        <v>9.4E-2</v>
      </c>
      <c r="BI8" s="24">
        <v>0.09</v>
      </c>
      <c r="BJ8" s="24">
        <v>6.8000000000000005E-2</v>
      </c>
      <c r="BK8" s="24">
        <v>7.9000000000000001E-2</v>
      </c>
      <c r="BL8" s="24">
        <v>7.0000000000000007E-2</v>
      </c>
      <c r="BM8" s="24">
        <v>0.04</v>
      </c>
      <c r="BN8" s="24">
        <v>2.8000000000000001E-2</v>
      </c>
      <c r="BO8" s="24">
        <v>0.02</v>
      </c>
    </row>
    <row r="9" spans="1:67" ht="34.15" thickTop="1" thickBot="1" x14ac:dyDescent="0.5">
      <c r="A9" s="6" t="s">
        <v>8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2</v>
      </c>
      <c r="H9" s="1">
        <v>7</v>
      </c>
      <c r="I9" s="1">
        <v>16</v>
      </c>
      <c r="J9" s="1">
        <v>26</v>
      </c>
      <c r="K9" s="1">
        <v>53</v>
      </c>
      <c r="L9" s="1">
        <v>52</v>
      </c>
      <c r="M9" s="1">
        <v>60</v>
      </c>
      <c r="N9" s="1">
        <v>69</v>
      </c>
      <c r="O9" s="1">
        <v>83</v>
      </c>
      <c r="P9" s="1">
        <v>110</v>
      </c>
      <c r="Q9" s="1">
        <v>99</v>
      </c>
      <c r="R9" s="1">
        <v>111</v>
      </c>
      <c r="S9" s="4">
        <v>91</v>
      </c>
      <c r="T9" s="1">
        <v>130</v>
      </c>
      <c r="U9" s="1">
        <v>90</v>
      </c>
      <c r="W9" s="19">
        <v>18</v>
      </c>
      <c r="X9" s="14" t="s">
        <v>8</v>
      </c>
      <c r="Y9" s="7">
        <f>Table1[[#This Row],[1]]/1000</f>
        <v>0</v>
      </c>
      <c r="Z9" s="7">
        <f>Table1[[#This Row],[2]]/1000</f>
        <v>0</v>
      </c>
      <c r="AA9" s="7">
        <f>Table1[[#This Row],[3]]/1000</f>
        <v>0</v>
      </c>
      <c r="AB9" s="7">
        <f>Table1[[#This Row],[4]]/1000</f>
        <v>0</v>
      </c>
      <c r="AC9" s="7">
        <f>Table1[[#This Row],[5]]/1000</f>
        <v>1E-3</v>
      </c>
      <c r="AD9" s="7">
        <f>Table1[[#This Row],[6]]/1000</f>
        <v>2E-3</v>
      </c>
      <c r="AE9" s="7">
        <f>Table1[[#This Row],[7]]/1000</f>
        <v>7.0000000000000001E-3</v>
      </c>
      <c r="AF9" s="7">
        <f>Table1[[#This Row],[8]]/1000</f>
        <v>1.6E-2</v>
      </c>
      <c r="AG9" s="7">
        <f>Table1[[#This Row],[9]]/1000</f>
        <v>2.5999999999999999E-2</v>
      </c>
      <c r="AH9" s="7">
        <f>Table1[[#This Row],[10]]/1000</f>
        <v>5.2999999999999999E-2</v>
      </c>
      <c r="AI9" s="7">
        <f>Table1[[#This Row],[11]]/1000</f>
        <v>5.1999999999999998E-2</v>
      </c>
      <c r="AJ9" s="7">
        <f>Table1[[#This Row],[12]]/1000</f>
        <v>0.06</v>
      </c>
      <c r="AK9" s="7">
        <f>Table1[[#This Row],[13]]/1000</f>
        <v>6.9000000000000006E-2</v>
      </c>
      <c r="AL9" s="7">
        <f>Table1[[#This Row],[14]]/1000</f>
        <v>8.3000000000000004E-2</v>
      </c>
      <c r="AM9" s="7">
        <f>Table1[[#This Row],[15]]/1000</f>
        <v>0.11</v>
      </c>
      <c r="AN9" s="7">
        <f>Table1[[#This Row],[16]]/1000</f>
        <v>9.9000000000000005E-2</v>
      </c>
      <c r="AO9" s="7">
        <f>Table1[[#This Row],[17]]/1000</f>
        <v>0.111</v>
      </c>
      <c r="AP9" s="10">
        <f>Table1[[#This Row],[18]]/1000</f>
        <v>9.0999999999999998E-2</v>
      </c>
      <c r="AQ9" s="7">
        <f>Table1[[#This Row],[19]]/1000</f>
        <v>0.13</v>
      </c>
      <c r="AR9" s="7">
        <f>Table1[[#This Row],[20]]/1000</f>
        <v>0.09</v>
      </c>
      <c r="AT9" s="22">
        <v>8</v>
      </c>
      <c r="AU9" s="22" t="s">
        <v>20</v>
      </c>
      <c r="AV9" s="24">
        <v>3.9E-2</v>
      </c>
      <c r="AW9" s="24">
        <v>9.5000000000000001E-2</v>
      </c>
      <c r="AX9" s="24">
        <v>0.11700000000000001</v>
      </c>
      <c r="AY9" s="24">
        <v>0.16300000000000001</v>
      </c>
      <c r="AZ9" s="24">
        <v>0.16900000000000001</v>
      </c>
      <c r="BA9" s="24">
        <v>0.157</v>
      </c>
      <c r="BB9" s="24">
        <v>9.4E-2</v>
      </c>
      <c r="BC9" s="25">
        <v>7.0000000000000007E-2</v>
      </c>
      <c r="BD9" s="24">
        <v>3.5999999999999997E-2</v>
      </c>
      <c r="BE9" s="24">
        <v>2.4E-2</v>
      </c>
      <c r="BF9" s="24">
        <v>1.7000000000000001E-2</v>
      </c>
      <c r="BG9" s="23">
        <v>8.0000000000000002E-3</v>
      </c>
      <c r="BH9" s="23">
        <v>5.0000000000000001E-3</v>
      </c>
      <c r="BI9" s="23">
        <v>4.0000000000000001E-3</v>
      </c>
      <c r="BJ9" s="23">
        <v>0</v>
      </c>
      <c r="BK9" s="23">
        <v>1E-3</v>
      </c>
      <c r="BL9" s="23">
        <v>0</v>
      </c>
      <c r="BM9" s="23">
        <v>1E-3</v>
      </c>
      <c r="BN9" s="24">
        <v>0</v>
      </c>
      <c r="BO9" s="24">
        <v>0</v>
      </c>
    </row>
    <row r="10" spans="1:67" ht="34.15" thickTop="1" thickBot="1" x14ac:dyDescent="0.5">
      <c r="A10" s="6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6</v>
      </c>
      <c r="G10" s="1">
        <v>13</v>
      </c>
      <c r="H10" s="1">
        <v>21</v>
      </c>
      <c r="I10" s="1">
        <v>38</v>
      </c>
      <c r="J10" s="4">
        <v>54</v>
      </c>
      <c r="K10" s="1">
        <v>89</v>
      </c>
      <c r="L10" s="1">
        <v>99</v>
      </c>
      <c r="M10" s="1">
        <v>89</v>
      </c>
      <c r="N10" s="1">
        <v>82</v>
      </c>
      <c r="O10" s="1">
        <v>92</v>
      </c>
      <c r="P10" s="1">
        <v>110</v>
      </c>
      <c r="Q10" s="1">
        <v>87</v>
      </c>
      <c r="R10" s="1">
        <v>73</v>
      </c>
      <c r="S10" s="1">
        <v>67</v>
      </c>
      <c r="T10" s="1">
        <v>46</v>
      </c>
      <c r="U10" s="1">
        <v>34</v>
      </c>
      <c r="W10" s="19">
        <v>9</v>
      </c>
      <c r="X10" s="14" t="s">
        <v>9</v>
      </c>
      <c r="Y10" s="7">
        <f>Table1[[#This Row],[1]]/1000</f>
        <v>0</v>
      </c>
      <c r="Z10" s="7">
        <f>Table1[[#This Row],[2]]/1000</f>
        <v>0</v>
      </c>
      <c r="AA10" s="7">
        <f>Table1[[#This Row],[3]]/1000</f>
        <v>0</v>
      </c>
      <c r="AB10" s="7">
        <f>Table1[[#This Row],[4]]/1000</f>
        <v>0</v>
      </c>
      <c r="AC10" s="7">
        <f>Table1[[#This Row],[5]]/1000</f>
        <v>6.0000000000000001E-3</v>
      </c>
      <c r="AD10" s="7">
        <f>Table1[[#This Row],[6]]/1000</f>
        <v>1.2999999999999999E-2</v>
      </c>
      <c r="AE10" s="7">
        <f>Table1[[#This Row],[7]]/1000</f>
        <v>2.1000000000000001E-2</v>
      </c>
      <c r="AF10" s="7">
        <f>Table1[[#This Row],[8]]/1000</f>
        <v>3.7999999999999999E-2</v>
      </c>
      <c r="AG10" s="10">
        <f>Table1[[#This Row],[9]]/1000</f>
        <v>5.3999999999999999E-2</v>
      </c>
      <c r="AH10" s="7">
        <f>Table1[[#This Row],[10]]/1000</f>
        <v>8.8999999999999996E-2</v>
      </c>
      <c r="AI10" s="7">
        <f>Table1[[#This Row],[11]]/1000</f>
        <v>9.9000000000000005E-2</v>
      </c>
      <c r="AJ10" s="7">
        <f>Table1[[#This Row],[12]]/1000</f>
        <v>8.8999999999999996E-2</v>
      </c>
      <c r="AK10" s="7">
        <f>Table1[[#This Row],[13]]/1000</f>
        <v>8.2000000000000003E-2</v>
      </c>
      <c r="AL10" s="7">
        <f>Table1[[#This Row],[14]]/1000</f>
        <v>9.1999999999999998E-2</v>
      </c>
      <c r="AM10" s="7">
        <f>Table1[[#This Row],[15]]/1000</f>
        <v>0.11</v>
      </c>
      <c r="AN10" s="7">
        <f>Table1[[#This Row],[16]]/1000</f>
        <v>8.6999999999999994E-2</v>
      </c>
      <c r="AO10" s="7">
        <f>Table1[[#This Row],[17]]/1000</f>
        <v>7.2999999999999995E-2</v>
      </c>
      <c r="AP10" s="7">
        <f>Table1[[#This Row],[18]]/1000</f>
        <v>6.7000000000000004E-2</v>
      </c>
      <c r="AQ10" s="7">
        <f>Table1[[#This Row],[19]]/1000</f>
        <v>4.5999999999999999E-2</v>
      </c>
      <c r="AR10" s="7">
        <f>Table1[[#This Row],[20]]/1000</f>
        <v>3.4000000000000002E-2</v>
      </c>
      <c r="AT10" s="22">
        <v>9</v>
      </c>
      <c r="AU10" s="22" t="s">
        <v>46</v>
      </c>
      <c r="AV10" s="24">
        <v>0</v>
      </c>
      <c r="AW10" s="24">
        <v>0</v>
      </c>
      <c r="AX10" s="24">
        <v>0</v>
      </c>
      <c r="AY10" s="24">
        <v>0</v>
      </c>
      <c r="AZ10" s="23">
        <v>6.0000000000000001E-3</v>
      </c>
      <c r="BA10" s="24">
        <v>1.2999999999999999E-2</v>
      </c>
      <c r="BB10" s="24">
        <v>2.1000000000000001E-2</v>
      </c>
      <c r="BC10" s="24">
        <v>3.7999999999999999E-2</v>
      </c>
      <c r="BD10" s="25">
        <v>5.3999999999999999E-2</v>
      </c>
      <c r="BE10" s="24">
        <v>8.8999999999999996E-2</v>
      </c>
      <c r="BF10" s="24">
        <v>9.9000000000000005E-2</v>
      </c>
      <c r="BG10" s="24">
        <v>8.8999999999999996E-2</v>
      </c>
      <c r="BH10" s="24">
        <v>8.2000000000000003E-2</v>
      </c>
      <c r="BI10" s="24">
        <v>9.1999999999999998E-2</v>
      </c>
      <c r="BJ10" s="24">
        <v>0.11</v>
      </c>
      <c r="BK10" s="24">
        <v>8.6999999999999994E-2</v>
      </c>
      <c r="BL10" s="24">
        <v>7.2999999999999995E-2</v>
      </c>
      <c r="BM10" s="24">
        <v>6.7000000000000004E-2</v>
      </c>
      <c r="BN10" s="24">
        <v>4.5999999999999999E-2</v>
      </c>
      <c r="BO10" s="24">
        <v>3.4000000000000002E-2</v>
      </c>
    </row>
    <row r="11" spans="1:67" ht="34.15" thickTop="1" thickBot="1" x14ac:dyDescent="0.5">
      <c r="A11" s="6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10</v>
      </c>
      <c r="J11" s="1">
        <v>23</v>
      </c>
      <c r="K11" s="1">
        <v>25</v>
      </c>
      <c r="L11" s="1">
        <v>40</v>
      </c>
      <c r="M11" s="1">
        <v>46</v>
      </c>
      <c r="N11" s="1">
        <v>63</v>
      </c>
      <c r="O11" s="4">
        <v>83</v>
      </c>
      <c r="P11" s="1">
        <v>78</v>
      </c>
      <c r="Q11" s="1">
        <v>107</v>
      </c>
      <c r="R11" s="1">
        <v>119</v>
      </c>
      <c r="S11" s="1">
        <v>126</v>
      </c>
      <c r="T11" s="1">
        <v>148</v>
      </c>
      <c r="U11" s="1">
        <v>130</v>
      </c>
      <c r="W11" s="19">
        <v>14</v>
      </c>
      <c r="X11" s="14" t="s">
        <v>10</v>
      </c>
      <c r="Y11" s="7">
        <f>Table1[[#This Row],[1]]/1000</f>
        <v>0</v>
      </c>
      <c r="Z11" s="7">
        <f>Table1[[#This Row],[2]]/1000</f>
        <v>0</v>
      </c>
      <c r="AA11" s="7">
        <f>Table1[[#This Row],[3]]/1000</f>
        <v>0</v>
      </c>
      <c r="AB11" s="7">
        <f>Table1[[#This Row],[4]]/1000</f>
        <v>0</v>
      </c>
      <c r="AC11" s="7">
        <f>Table1[[#This Row],[5]]/1000</f>
        <v>0</v>
      </c>
      <c r="AD11" s="7">
        <f>Table1[[#This Row],[6]]/1000</f>
        <v>1E-3</v>
      </c>
      <c r="AE11" s="7">
        <f>Table1[[#This Row],[7]]/1000</f>
        <v>1E-3</v>
      </c>
      <c r="AF11" s="7">
        <f>Table1[[#This Row],[8]]/1000</f>
        <v>0.01</v>
      </c>
      <c r="AG11" s="7">
        <f>Table1[[#This Row],[9]]/1000</f>
        <v>2.3E-2</v>
      </c>
      <c r="AH11" s="7">
        <f>Table1[[#This Row],[10]]/1000</f>
        <v>2.5000000000000001E-2</v>
      </c>
      <c r="AI11" s="7">
        <f>Table1[[#This Row],[11]]/1000</f>
        <v>0.04</v>
      </c>
      <c r="AJ11" s="7">
        <f>Table1[[#This Row],[12]]/1000</f>
        <v>4.5999999999999999E-2</v>
      </c>
      <c r="AK11" s="7">
        <f>Table1[[#This Row],[13]]/1000</f>
        <v>6.3E-2</v>
      </c>
      <c r="AL11" s="10">
        <f>Table1[[#This Row],[14]]/1000</f>
        <v>8.3000000000000004E-2</v>
      </c>
      <c r="AM11" s="7">
        <f>Table1[[#This Row],[15]]/1000</f>
        <v>7.8E-2</v>
      </c>
      <c r="AN11" s="7">
        <f>Table1[[#This Row],[16]]/1000</f>
        <v>0.107</v>
      </c>
      <c r="AO11" s="7">
        <f>Table1[[#This Row],[17]]/1000</f>
        <v>0.11899999999999999</v>
      </c>
      <c r="AP11" s="7">
        <f>Table1[[#This Row],[18]]/1000</f>
        <v>0.126</v>
      </c>
      <c r="AQ11" s="7">
        <f>Table1[[#This Row],[19]]/1000</f>
        <v>0.14799999999999999</v>
      </c>
      <c r="AR11" s="7">
        <f>Table1[[#This Row],[20]]/1000</f>
        <v>0.13</v>
      </c>
      <c r="AT11" s="22">
        <v>10</v>
      </c>
      <c r="AU11" s="22" t="s">
        <v>2</v>
      </c>
      <c r="AV11" s="24">
        <v>8.5999999999999993E-2</v>
      </c>
      <c r="AW11" s="24">
        <v>0.14299999999999999</v>
      </c>
      <c r="AX11" s="24">
        <v>0.17199999999999999</v>
      </c>
      <c r="AY11" s="24">
        <v>0.19900000000000001</v>
      </c>
      <c r="AZ11" s="24">
        <v>0.13700000000000001</v>
      </c>
      <c r="BA11" s="24">
        <v>0.11700000000000001</v>
      </c>
      <c r="BB11" s="24">
        <v>5.8999999999999997E-2</v>
      </c>
      <c r="BC11" s="24">
        <v>0.04</v>
      </c>
      <c r="BD11" s="24">
        <v>2.1999999999999999E-2</v>
      </c>
      <c r="BE11" s="25">
        <v>1.2999999999999999E-2</v>
      </c>
      <c r="BF11" s="23">
        <v>7.0000000000000001E-3</v>
      </c>
      <c r="BG11" s="23">
        <v>2E-3</v>
      </c>
      <c r="BH11" s="23">
        <v>2E-3</v>
      </c>
      <c r="BI11" s="23">
        <v>1E-3</v>
      </c>
      <c r="BJ11" s="24">
        <v>0</v>
      </c>
      <c r="BK11" s="24">
        <v>0</v>
      </c>
      <c r="BL11" s="24">
        <v>0</v>
      </c>
      <c r="BM11" s="24">
        <v>0</v>
      </c>
      <c r="BN11" s="24">
        <v>0</v>
      </c>
      <c r="BO11" s="24">
        <v>0</v>
      </c>
    </row>
    <row r="12" spans="1:67" ht="34.15" thickTop="1" thickBot="1" x14ac:dyDescent="0.5">
      <c r="A12" s="6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6</v>
      </c>
      <c r="J12" s="1">
        <v>5</v>
      </c>
      <c r="K12" s="1">
        <v>6</v>
      </c>
      <c r="L12" s="1">
        <v>16</v>
      </c>
      <c r="M12" s="1">
        <v>25</v>
      </c>
      <c r="N12" s="1">
        <v>17</v>
      </c>
      <c r="O12" s="1">
        <v>40</v>
      </c>
      <c r="P12" s="1">
        <v>37</v>
      </c>
      <c r="Q12" s="1">
        <v>66</v>
      </c>
      <c r="R12" s="1">
        <v>107</v>
      </c>
      <c r="S12" s="1">
        <v>143</v>
      </c>
      <c r="T12" s="1">
        <v>199</v>
      </c>
      <c r="U12" s="4">
        <v>331</v>
      </c>
      <c r="W12" s="19">
        <v>20</v>
      </c>
      <c r="X12" s="14" t="s">
        <v>11</v>
      </c>
      <c r="Y12" s="7">
        <f>Table1[[#This Row],[1]]/1000</f>
        <v>0</v>
      </c>
      <c r="Z12" s="7">
        <f>Table1[[#This Row],[2]]/1000</f>
        <v>0</v>
      </c>
      <c r="AA12" s="7">
        <f>Table1[[#This Row],[3]]/1000</f>
        <v>0</v>
      </c>
      <c r="AB12" s="7">
        <f>Table1[[#This Row],[4]]/1000</f>
        <v>0</v>
      </c>
      <c r="AC12" s="7">
        <f>Table1[[#This Row],[5]]/1000</f>
        <v>0</v>
      </c>
      <c r="AD12" s="7">
        <f>Table1[[#This Row],[6]]/1000</f>
        <v>0</v>
      </c>
      <c r="AE12" s="7">
        <f>Table1[[#This Row],[7]]/1000</f>
        <v>2E-3</v>
      </c>
      <c r="AF12" s="7">
        <f>Table1[[#This Row],[8]]/1000</f>
        <v>6.0000000000000001E-3</v>
      </c>
      <c r="AG12" s="7">
        <f>Table1[[#This Row],[9]]/1000</f>
        <v>5.0000000000000001E-3</v>
      </c>
      <c r="AH12" s="7">
        <f>Table1[[#This Row],[10]]/1000</f>
        <v>6.0000000000000001E-3</v>
      </c>
      <c r="AI12" s="7">
        <f>Table1[[#This Row],[11]]/1000</f>
        <v>1.6E-2</v>
      </c>
      <c r="AJ12" s="7">
        <f>Table1[[#This Row],[12]]/1000</f>
        <v>2.5000000000000001E-2</v>
      </c>
      <c r="AK12" s="7">
        <f>Table1[[#This Row],[13]]/1000</f>
        <v>1.7000000000000001E-2</v>
      </c>
      <c r="AL12" s="7">
        <f>Table1[[#This Row],[14]]/1000</f>
        <v>0.04</v>
      </c>
      <c r="AM12" s="7">
        <f>Table1[[#This Row],[15]]/1000</f>
        <v>3.6999999999999998E-2</v>
      </c>
      <c r="AN12" s="7">
        <f>Table1[[#This Row],[16]]/1000</f>
        <v>6.6000000000000003E-2</v>
      </c>
      <c r="AO12" s="7">
        <f>Table1[[#This Row],[17]]/1000</f>
        <v>0.107</v>
      </c>
      <c r="AP12" s="7">
        <f>Table1[[#This Row],[18]]/1000</f>
        <v>0.14299999999999999</v>
      </c>
      <c r="AQ12" s="7">
        <f>Table1[[#This Row],[19]]/1000</f>
        <v>0.19900000000000001</v>
      </c>
      <c r="AR12" s="10">
        <f>Table1[[#This Row],[20]]/1000</f>
        <v>0.33100000000000002</v>
      </c>
      <c r="AT12" s="22">
        <v>11</v>
      </c>
      <c r="AU12" s="22" t="s">
        <v>3</v>
      </c>
      <c r="AV12" s="23">
        <v>3.0000000000000001E-3</v>
      </c>
      <c r="AW12" s="23">
        <v>8.0000000000000002E-3</v>
      </c>
      <c r="AX12" s="24">
        <v>1.4E-2</v>
      </c>
      <c r="AY12" s="24">
        <v>4.1000000000000002E-2</v>
      </c>
      <c r="AZ12" s="24">
        <v>4.9000000000000002E-2</v>
      </c>
      <c r="BA12" s="24">
        <v>7.9000000000000001E-2</v>
      </c>
      <c r="BB12" s="24">
        <v>0.115</v>
      </c>
      <c r="BC12" s="24">
        <v>0.13700000000000001</v>
      </c>
      <c r="BD12" s="24">
        <v>0.13800000000000001</v>
      </c>
      <c r="BE12" s="24">
        <v>9.4E-2</v>
      </c>
      <c r="BF12" s="25">
        <v>8.3000000000000004E-2</v>
      </c>
      <c r="BG12" s="24">
        <v>5.6000000000000001E-2</v>
      </c>
      <c r="BH12" s="24">
        <v>5.0999999999999997E-2</v>
      </c>
      <c r="BI12" s="24">
        <v>3.7999999999999999E-2</v>
      </c>
      <c r="BJ12" s="24">
        <v>2.9000000000000001E-2</v>
      </c>
      <c r="BK12" s="24">
        <v>2.1000000000000001E-2</v>
      </c>
      <c r="BL12" s="24">
        <v>2.1000000000000001E-2</v>
      </c>
      <c r="BM12" s="24">
        <v>0.01</v>
      </c>
      <c r="BN12" s="23">
        <v>8.9999999999999993E-3</v>
      </c>
      <c r="BO12" s="23">
        <v>4.0000000000000001E-3</v>
      </c>
    </row>
    <row r="13" spans="1:67" ht="34.15" thickTop="1" thickBot="1" x14ac:dyDescent="0.5">
      <c r="A13" s="6" t="s">
        <v>12</v>
      </c>
      <c r="B13" s="1">
        <v>10</v>
      </c>
      <c r="C13" s="1">
        <v>13</v>
      </c>
      <c r="D13" s="1">
        <v>54</v>
      </c>
      <c r="E13" s="1">
        <v>71</v>
      </c>
      <c r="F13" s="1">
        <v>104</v>
      </c>
      <c r="G13" s="4">
        <v>128</v>
      </c>
      <c r="H13" s="1">
        <v>164</v>
      </c>
      <c r="I13" s="1">
        <v>142</v>
      </c>
      <c r="J13" s="1">
        <v>95</v>
      </c>
      <c r="K13" s="1">
        <v>80</v>
      </c>
      <c r="L13" s="1">
        <v>42</v>
      </c>
      <c r="M13" s="1">
        <v>31</v>
      </c>
      <c r="N13" s="1">
        <v>23</v>
      </c>
      <c r="O13" s="1">
        <v>16</v>
      </c>
      <c r="P13" s="1">
        <v>10</v>
      </c>
      <c r="Q13" s="1">
        <v>3</v>
      </c>
      <c r="R13" s="1">
        <v>5</v>
      </c>
      <c r="S13" s="1">
        <v>5</v>
      </c>
      <c r="T13" s="1">
        <v>4</v>
      </c>
      <c r="U13" s="1">
        <v>0</v>
      </c>
      <c r="W13" s="19">
        <v>6</v>
      </c>
      <c r="X13" s="14" t="s">
        <v>12</v>
      </c>
      <c r="Y13" s="9">
        <f>Table1[[#This Row],[1]]/1000</f>
        <v>0.01</v>
      </c>
      <c r="Z13" s="9">
        <f>Table1[[#This Row],[2]]/1000</f>
        <v>1.2999999999999999E-2</v>
      </c>
      <c r="AA13" s="9">
        <f>Table1[[#This Row],[3]]/1000</f>
        <v>5.3999999999999999E-2</v>
      </c>
      <c r="AB13" s="9">
        <f>Table1[[#This Row],[4]]/1000</f>
        <v>7.0999999999999994E-2</v>
      </c>
      <c r="AC13" s="9">
        <f>Table1[[#This Row],[5]]/1000</f>
        <v>0.104</v>
      </c>
      <c r="AD13" s="12">
        <f>Table1[[#This Row],[6]]/1000</f>
        <v>0.128</v>
      </c>
      <c r="AE13" s="9">
        <f>Table1[[#This Row],[7]]/1000</f>
        <v>0.16400000000000001</v>
      </c>
      <c r="AF13" s="9">
        <f>Table1[[#This Row],[8]]/1000</f>
        <v>0.14199999999999999</v>
      </c>
      <c r="AG13" s="9">
        <f>Table1[[#This Row],[9]]/1000</f>
        <v>9.5000000000000001E-2</v>
      </c>
      <c r="AH13" s="9">
        <f>Table1[[#This Row],[10]]/1000</f>
        <v>0.08</v>
      </c>
      <c r="AI13" s="9">
        <f>Table1[[#This Row],[11]]/1000</f>
        <v>4.2000000000000003E-2</v>
      </c>
      <c r="AJ13" s="9">
        <f>Table1[[#This Row],[12]]/1000</f>
        <v>3.1E-2</v>
      </c>
      <c r="AK13" s="9">
        <f>Table1[[#This Row],[13]]/1000</f>
        <v>2.3E-2</v>
      </c>
      <c r="AL13" s="9">
        <f>Table1[[#This Row],[14]]/1000</f>
        <v>1.6E-2</v>
      </c>
      <c r="AM13" s="9">
        <f>Table1[[#This Row],[15]]/1000</f>
        <v>0.01</v>
      </c>
      <c r="AN13" s="9">
        <f>Table1[[#This Row],[16]]/1000</f>
        <v>3.0000000000000001E-3</v>
      </c>
      <c r="AO13" s="9">
        <f>Table1[[#This Row],[17]]/1000</f>
        <v>5.0000000000000001E-3</v>
      </c>
      <c r="AP13" s="9">
        <f>Table1[[#This Row],[18]]/1000</f>
        <v>5.0000000000000001E-3</v>
      </c>
      <c r="AQ13" s="9">
        <f>Table1[[#This Row],[19]]/1000</f>
        <v>4.0000000000000001E-3</v>
      </c>
      <c r="AR13" s="9">
        <f>Table1[[#This Row],[20]]/1000</f>
        <v>0</v>
      </c>
      <c r="AT13" s="22">
        <v>12</v>
      </c>
      <c r="AU13" s="22" t="s">
        <v>14</v>
      </c>
      <c r="AV13" s="24">
        <v>0</v>
      </c>
      <c r="AW13" s="24">
        <v>0</v>
      </c>
      <c r="AX13" s="23">
        <v>1E-3</v>
      </c>
      <c r="AY13" s="23">
        <v>5.0000000000000001E-3</v>
      </c>
      <c r="AZ13" s="23">
        <v>8.9999999999999993E-3</v>
      </c>
      <c r="BA13" s="24">
        <v>1.6E-2</v>
      </c>
      <c r="BB13" s="24">
        <v>2.3E-2</v>
      </c>
      <c r="BC13" s="24">
        <v>4.1000000000000002E-2</v>
      </c>
      <c r="BD13" s="24">
        <v>7.0999999999999994E-2</v>
      </c>
      <c r="BE13" s="24">
        <v>8.3000000000000004E-2</v>
      </c>
      <c r="BF13" s="24">
        <v>0.111</v>
      </c>
      <c r="BG13" s="25">
        <v>0.113</v>
      </c>
      <c r="BH13" s="24">
        <v>7.8E-2</v>
      </c>
      <c r="BI13" s="24">
        <v>0.105</v>
      </c>
      <c r="BJ13" s="24">
        <v>8.6999999999999994E-2</v>
      </c>
      <c r="BK13" s="24">
        <v>7.5999999999999998E-2</v>
      </c>
      <c r="BL13" s="24">
        <v>5.3999999999999999E-2</v>
      </c>
      <c r="BM13" s="24">
        <v>5.8999999999999997E-2</v>
      </c>
      <c r="BN13" s="24">
        <v>4.5999999999999999E-2</v>
      </c>
      <c r="BO13" s="24">
        <v>2.1999999999999999E-2</v>
      </c>
    </row>
    <row r="14" spans="1:67" ht="34.15" thickTop="1" thickBot="1" x14ac:dyDescent="0.5">
      <c r="A14" s="6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2</v>
      </c>
      <c r="I14" s="1">
        <v>1</v>
      </c>
      <c r="J14" s="1">
        <v>8</v>
      </c>
      <c r="K14" s="1">
        <v>20</v>
      </c>
      <c r="L14" s="1">
        <v>31</v>
      </c>
      <c r="M14" s="1">
        <v>36</v>
      </c>
      <c r="N14" s="1">
        <v>66</v>
      </c>
      <c r="O14" s="1">
        <v>56</v>
      </c>
      <c r="P14" s="1">
        <v>79</v>
      </c>
      <c r="Q14" s="1">
        <v>87</v>
      </c>
      <c r="R14" s="4">
        <v>113</v>
      </c>
      <c r="S14" s="1">
        <v>146</v>
      </c>
      <c r="T14" s="1">
        <v>161</v>
      </c>
      <c r="U14" s="1">
        <v>193</v>
      </c>
      <c r="W14" s="19">
        <v>17</v>
      </c>
      <c r="X14" s="14" t="s">
        <v>13</v>
      </c>
      <c r="Y14" s="7">
        <f>Table1[[#This Row],[1]]/1000</f>
        <v>0</v>
      </c>
      <c r="Z14" s="7">
        <f>Table1[[#This Row],[2]]/1000</f>
        <v>0</v>
      </c>
      <c r="AA14" s="7">
        <f>Table1[[#This Row],[3]]/1000</f>
        <v>0</v>
      </c>
      <c r="AB14" s="7">
        <f>Table1[[#This Row],[4]]/1000</f>
        <v>0</v>
      </c>
      <c r="AC14" s="7">
        <f>Table1[[#This Row],[5]]/1000</f>
        <v>0</v>
      </c>
      <c r="AD14" s="7">
        <f>Table1[[#This Row],[6]]/1000</f>
        <v>1E-3</v>
      </c>
      <c r="AE14" s="7">
        <f>Table1[[#This Row],[7]]/1000</f>
        <v>2E-3</v>
      </c>
      <c r="AF14" s="7">
        <f>Table1[[#This Row],[8]]/1000</f>
        <v>1E-3</v>
      </c>
      <c r="AG14" s="7">
        <f>Table1[[#This Row],[9]]/1000</f>
        <v>8.0000000000000002E-3</v>
      </c>
      <c r="AH14" s="7">
        <f>Table1[[#This Row],[10]]/1000</f>
        <v>0.02</v>
      </c>
      <c r="AI14" s="7">
        <f>Table1[[#This Row],[11]]/1000</f>
        <v>3.1E-2</v>
      </c>
      <c r="AJ14" s="7">
        <f>Table1[[#This Row],[12]]/1000</f>
        <v>3.5999999999999997E-2</v>
      </c>
      <c r="AK14" s="7">
        <f>Table1[[#This Row],[13]]/1000</f>
        <v>6.6000000000000003E-2</v>
      </c>
      <c r="AL14" s="7">
        <f>Table1[[#This Row],[14]]/1000</f>
        <v>5.6000000000000001E-2</v>
      </c>
      <c r="AM14" s="7">
        <f>Table1[[#This Row],[15]]/1000</f>
        <v>7.9000000000000001E-2</v>
      </c>
      <c r="AN14" s="7">
        <f>Table1[[#This Row],[16]]/1000</f>
        <v>8.6999999999999994E-2</v>
      </c>
      <c r="AO14" s="10">
        <f>Table1[[#This Row],[17]]/1000</f>
        <v>0.113</v>
      </c>
      <c r="AP14" s="7">
        <f>Table1[[#This Row],[18]]/1000</f>
        <v>0.14599999999999999</v>
      </c>
      <c r="AQ14" s="7">
        <f>Table1[[#This Row],[19]]/1000</f>
        <v>0.161</v>
      </c>
      <c r="AR14" s="7">
        <f>Table1[[#This Row],[20]]/1000</f>
        <v>0.193</v>
      </c>
      <c r="AT14" s="22">
        <v>13</v>
      </c>
      <c r="AU14" s="22" t="s">
        <v>16</v>
      </c>
      <c r="AV14" s="24">
        <v>0</v>
      </c>
      <c r="AW14" s="24">
        <v>0</v>
      </c>
      <c r="AX14" s="24">
        <v>0</v>
      </c>
      <c r="AY14" s="24">
        <v>0</v>
      </c>
      <c r="AZ14" s="23">
        <v>1E-3</v>
      </c>
      <c r="BA14" s="23">
        <v>4.0000000000000001E-3</v>
      </c>
      <c r="BB14" s="23">
        <v>8.9999999999999993E-3</v>
      </c>
      <c r="BC14" s="24">
        <v>2.1999999999999999E-2</v>
      </c>
      <c r="BD14" s="24">
        <v>4.2000000000000003E-2</v>
      </c>
      <c r="BE14" s="24">
        <v>5.8000000000000003E-2</v>
      </c>
      <c r="BF14" s="24">
        <v>5.5E-2</v>
      </c>
      <c r="BG14" s="24">
        <v>0.09</v>
      </c>
      <c r="BH14" s="25">
        <v>0.10199999999999999</v>
      </c>
      <c r="BI14" s="24">
        <v>8.7999999999999995E-2</v>
      </c>
      <c r="BJ14" s="24">
        <v>0.104</v>
      </c>
      <c r="BK14" s="24">
        <v>0.10299999999999999</v>
      </c>
      <c r="BL14" s="24">
        <v>9.6000000000000002E-2</v>
      </c>
      <c r="BM14" s="24">
        <v>9.2999999999999999E-2</v>
      </c>
      <c r="BN14" s="24">
        <v>7.2999999999999995E-2</v>
      </c>
      <c r="BO14" s="24">
        <v>0.06</v>
      </c>
    </row>
    <row r="15" spans="1:67" ht="34.15" thickTop="1" thickBot="1" x14ac:dyDescent="0.5">
      <c r="A15" s="6" t="s">
        <v>14</v>
      </c>
      <c r="B15" s="1">
        <v>0</v>
      </c>
      <c r="C15" s="1">
        <v>0</v>
      </c>
      <c r="D15" s="1">
        <v>1</v>
      </c>
      <c r="E15" s="1">
        <v>5</v>
      </c>
      <c r="F15" s="1">
        <v>9</v>
      </c>
      <c r="G15" s="1">
        <v>16</v>
      </c>
      <c r="H15" s="1">
        <v>23</v>
      </c>
      <c r="I15" s="1">
        <v>41</v>
      </c>
      <c r="J15" s="1">
        <v>71</v>
      </c>
      <c r="K15" s="1">
        <v>83</v>
      </c>
      <c r="L15" s="1">
        <v>111</v>
      </c>
      <c r="M15" s="4">
        <v>113</v>
      </c>
      <c r="N15" s="1">
        <v>78</v>
      </c>
      <c r="O15" s="1">
        <v>105</v>
      </c>
      <c r="P15" s="1">
        <v>87</v>
      </c>
      <c r="Q15" s="1">
        <v>76</v>
      </c>
      <c r="R15" s="1">
        <v>54</v>
      </c>
      <c r="S15" s="1">
        <v>59</v>
      </c>
      <c r="T15" s="1">
        <v>46</v>
      </c>
      <c r="U15" s="1">
        <v>22</v>
      </c>
      <c r="W15" s="19">
        <v>12</v>
      </c>
      <c r="X15" s="14" t="s">
        <v>14</v>
      </c>
      <c r="Y15" s="7">
        <f>Table1[[#This Row],[1]]/1000</f>
        <v>0</v>
      </c>
      <c r="Z15" s="7">
        <f>Table1[[#This Row],[2]]/1000</f>
        <v>0</v>
      </c>
      <c r="AA15" s="7">
        <f>Table1[[#This Row],[3]]/1000</f>
        <v>1E-3</v>
      </c>
      <c r="AB15" s="7">
        <f>Table1[[#This Row],[4]]/1000</f>
        <v>5.0000000000000001E-3</v>
      </c>
      <c r="AC15" s="7">
        <f>Table1[[#This Row],[5]]/1000</f>
        <v>8.9999999999999993E-3</v>
      </c>
      <c r="AD15" s="7">
        <f>Table1[[#This Row],[6]]/1000</f>
        <v>1.6E-2</v>
      </c>
      <c r="AE15" s="7">
        <f>Table1[[#This Row],[7]]/1000</f>
        <v>2.3E-2</v>
      </c>
      <c r="AF15" s="7">
        <f>Table1[[#This Row],[8]]/1000</f>
        <v>4.1000000000000002E-2</v>
      </c>
      <c r="AG15" s="7">
        <f>Table1[[#This Row],[9]]/1000</f>
        <v>7.0999999999999994E-2</v>
      </c>
      <c r="AH15" s="7">
        <f>Table1[[#This Row],[10]]/1000</f>
        <v>8.3000000000000004E-2</v>
      </c>
      <c r="AI15" s="7">
        <f>Table1[[#This Row],[11]]/1000</f>
        <v>0.111</v>
      </c>
      <c r="AJ15" s="10">
        <f>Table1[[#This Row],[12]]/1000</f>
        <v>0.113</v>
      </c>
      <c r="AK15" s="7">
        <f>Table1[[#This Row],[13]]/1000</f>
        <v>7.8E-2</v>
      </c>
      <c r="AL15" s="7">
        <f>Table1[[#This Row],[14]]/1000</f>
        <v>0.105</v>
      </c>
      <c r="AM15" s="7">
        <f>Table1[[#This Row],[15]]/1000</f>
        <v>8.6999999999999994E-2</v>
      </c>
      <c r="AN15" s="7">
        <f>Table1[[#This Row],[16]]/1000</f>
        <v>7.5999999999999998E-2</v>
      </c>
      <c r="AO15" s="7">
        <f>Table1[[#This Row],[17]]/1000</f>
        <v>5.3999999999999999E-2</v>
      </c>
      <c r="AP15" s="7">
        <f>Table1[[#This Row],[18]]/1000</f>
        <v>5.8999999999999997E-2</v>
      </c>
      <c r="AQ15" s="7">
        <f>Table1[[#This Row],[19]]/1000</f>
        <v>4.5999999999999999E-2</v>
      </c>
      <c r="AR15" s="7">
        <f>Table1[[#This Row],[20]]/1000</f>
        <v>2.1999999999999999E-2</v>
      </c>
      <c r="AT15" s="22">
        <v>14</v>
      </c>
      <c r="AU15" s="22" t="s">
        <v>10</v>
      </c>
      <c r="AV15" s="24">
        <v>0</v>
      </c>
      <c r="AW15" s="24">
        <v>0</v>
      </c>
      <c r="AX15" s="24">
        <v>0</v>
      </c>
      <c r="AY15" s="24">
        <v>0</v>
      </c>
      <c r="AZ15" s="24">
        <v>0</v>
      </c>
      <c r="BA15" s="23">
        <v>1E-3</v>
      </c>
      <c r="BB15" s="23">
        <v>1E-3</v>
      </c>
      <c r="BC15" s="24">
        <v>0.01</v>
      </c>
      <c r="BD15" s="24">
        <v>2.3E-2</v>
      </c>
      <c r="BE15" s="24">
        <v>2.5000000000000001E-2</v>
      </c>
      <c r="BF15" s="24">
        <v>0.04</v>
      </c>
      <c r="BG15" s="24">
        <v>4.5999999999999999E-2</v>
      </c>
      <c r="BH15" s="24">
        <v>6.3E-2</v>
      </c>
      <c r="BI15" s="25">
        <v>8.3000000000000004E-2</v>
      </c>
      <c r="BJ15" s="24">
        <v>7.8E-2</v>
      </c>
      <c r="BK15" s="24">
        <v>0.107</v>
      </c>
      <c r="BL15" s="24">
        <v>0.11899999999999999</v>
      </c>
      <c r="BM15" s="24">
        <v>0.126</v>
      </c>
      <c r="BN15" s="24">
        <v>0.14799999999999999</v>
      </c>
      <c r="BO15" s="24">
        <v>0.13</v>
      </c>
    </row>
    <row r="16" spans="1:67" ht="34.15" thickTop="1" thickBot="1" x14ac:dyDescent="0.5">
      <c r="A16" s="6" t="s">
        <v>15</v>
      </c>
      <c r="B16" s="1">
        <v>44</v>
      </c>
      <c r="C16" s="1">
        <v>93</v>
      </c>
      <c r="D16" s="4">
        <v>144</v>
      </c>
      <c r="E16" s="1">
        <v>156</v>
      </c>
      <c r="F16" s="1">
        <v>156</v>
      </c>
      <c r="G16" s="1">
        <v>140</v>
      </c>
      <c r="H16" s="1">
        <v>121</v>
      </c>
      <c r="I16" s="1">
        <v>57</v>
      </c>
      <c r="J16" s="1">
        <v>41</v>
      </c>
      <c r="K16" s="1">
        <v>27</v>
      </c>
      <c r="L16" s="1">
        <v>10</v>
      </c>
      <c r="M16" s="1">
        <v>4</v>
      </c>
      <c r="N16" s="1">
        <v>3</v>
      </c>
      <c r="O16" s="1">
        <v>1</v>
      </c>
      <c r="P16" s="1">
        <v>2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W16" s="19">
        <v>3</v>
      </c>
      <c r="X16" s="14" t="s">
        <v>15</v>
      </c>
      <c r="Y16" s="9">
        <f>Table1[[#This Row],[1]]/1000</f>
        <v>4.3999999999999997E-2</v>
      </c>
      <c r="Z16" s="9">
        <f>Table1[[#This Row],[2]]/1000</f>
        <v>9.2999999999999999E-2</v>
      </c>
      <c r="AA16" s="12">
        <f>Table1[[#This Row],[3]]/1000</f>
        <v>0.14399999999999999</v>
      </c>
      <c r="AB16" s="9">
        <f>Table1[[#This Row],[4]]/1000</f>
        <v>0.156</v>
      </c>
      <c r="AC16" s="9">
        <f>Table1[[#This Row],[5]]/1000</f>
        <v>0.156</v>
      </c>
      <c r="AD16" s="9">
        <f>Table1[[#This Row],[6]]/1000</f>
        <v>0.14000000000000001</v>
      </c>
      <c r="AE16" s="9">
        <f>Table1[[#This Row],[7]]/1000</f>
        <v>0.121</v>
      </c>
      <c r="AF16" s="9">
        <f>Table1[[#This Row],[8]]/1000</f>
        <v>5.7000000000000002E-2</v>
      </c>
      <c r="AG16" s="9">
        <f>Table1[[#This Row],[9]]/1000</f>
        <v>4.1000000000000002E-2</v>
      </c>
      <c r="AH16" s="9">
        <f>Table1[[#This Row],[10]]/1000</f>
        <v>2.7E-2</v>
      </c>
      <c r="AI16" s="9">
        <f>Table1[[#This Row],[11]]/1000</f>
        <v>0.01</v>
      </c>
      <c r="AJ16" s="8">
        <f>Table1[[#This Row],[12]]/1000</f>
        <v>4.0000000000000001E-3</v>
      </c>
      <c r="AK16" s="8">
        <f>Table1[[#This Row],[13]]/1000</f>
        <v>3.0000000000000001E-3</v>
      </c>
      <c r="AL16" s="8">
        <f>Table1[[#This Row],[14]]/1000</f>
        <v>1E-3</v>
      </c>
      <c r="AM16" s="8">
        <f>Table1[[#This Row],[15]]/1000</f>
        <v>2E-3</v>
      </c>
      <c r="AN16" s="8">
        <f>Table1[[#This Row],[16]]/1000</f>
        <v>1E-3</v>
      </c>
      <c r="AO16" s="9">
        <f>Table1[[#This Row],[17]]/1000</f>
        <v>0</v>
      </c>
      <c r="AP16" s="9">
        <f>Table1[[#This Row],[18]]/1000</f>
        <v>0</v>
      </c>
      <c r="AQ16" s="9">
        <f>Table1[[#This Row],[19]]/1000</f>
        <v>0</v>
      </c>
      <c r="AR16" s="9">
        <f>Table1[[#This Row],[20]]/1000</f>
        <v>0</v>
      </c>
      <c r="AT16" s="22">
        <v>15</v>
      </c>
      <c r="AU16" s="22" t="s">
        <v>18</v>
      </c>
      <c r="AV16" s="24">
        <v>0</v>
      </c>
      <c r="AW16" s="23">
        <v>1E-3</v>
      </c>
      <c r="AX16" s="23">
        <v>1E-3</v>
      </c>
      <c r="AY16" s="23">
        <v>1E-3</v>
      </c>
      <c r="AZ16" s="24">
        <v>0.01</v>
      </c>
      <c r="BA16" s="24">
        <v>1.4E-2</v>
      </c>
      <c r="BB16" s="24">
        <v>0.04</v>
      </c>
      <c r="BC16" s="24">
        <v>6.4000000000000001E-2</v>
      </c>
      <c r="BD16" s="24">
        <v>8.5000000000000006E-2</v>
      </c>
      <c r="BE16" s="24">
        <v>0.09</v>
      </c>
      <c r="BF16" s="24">
        <v>7.9000000000000001E-2</v>
      </c>
      <c r="BG16" s="24">
        <v>8.5000000000000006E-2</v>
      </c>
      <c r="BH16" s="24">
        <v>9.0999999999999998E-2</v>
      </c>
      <c r="BI16" s="24">
        <v>9.0999999999999998E-2</v>
      </c>
      <c r="BJ16" s="25">
        <v>9.0999999999999998E-2</v>
      </c>
      <c r="BK16" s="24">
        <v>6.9000000000000006E-2</v>
      </c>
      <c r="BL16" s="24">
        <v>6.6000000000000003E-2</v>
      </c>
      <c r="BM16" s="24">
        <v>5.0999999999999997E-2</v>
      </c>
      <c r="BN16" s="24">
        <v>4.4999999999999998E-2</v>
      </c>
      <c r="BO16" s="24">
        <v>2.5999999999999999E-2</v>
      </c>
    </row>
    <row r="17" spans="1:67" ht="34.15" thickTop="1" thickBot="1" x14ac:dyDescent="0.5">
      <c r="A17" s="6" t="s">
        <v>16</v>
      </c>
      <c r="B17" s="1">
        <v>0</v>
      </c>
      <c r="C17" s="1">
        <v>0</v>
      </c>
      <c r="D17" s="1">
        <v>0</v>
      </c>
      <c r="E17" s="1">
        <v>0</v>
      </c>
      <c r="F17" s="1">
        <v>1</v>
      </c>
      <c r="G17" s="1">
        <v>4</v>
      </c>
      <c r="H17" s="1">
        <v>9</v>
      </c>
      <c r="I17" s="1">
        <v>22</v>
      </c>
      <c r="J17" s="1">
        <v>42</v>
      </c>
      <c r="K17" s="1">
        <v>58</v>
      </c>
      <c r="L17" s="1">
        <v>55</v>
      </c>
      <c r="M17" s="1">
        <v>90</v>
      </c>
      <c r="N17" s="4">
        <v>102</v>
      </c>
      <c r="O17" s="1">
        <v>88</v>
      </c>
      <c r="P17" s="1">
        <v>104</v>
      </c>
      <c r="Q17" s="1">
        <v>103</v>
      </c>
      <c r="R17" s="1">
        <v>96</v>
      </c>
      <c r="S17" s="1">
        <v>93</v>
      </c>
      <c r="T17" s="1">
        <v>73</v>
      </c>
      <c r="U17" s="1">
        <v>60</v>
      </c>
      <c r="W17" s="19">
        <v>13</v>
      </c>
      <c r="X17" s="14" t="s">
        <v>16</v>
      </c>
      <c r="Y17" s="7">
        <f>Table1[[#This Row],[1]]/1000</f>
        <v>0</v>
      </c>
      <c r="Z17" s="7">
        <f>Table1[[#This Row],[2]]/1000</f>
        <v>0</v>
      </c>
      <c r="AA17" s="7">
        <f>Table1[[#This Row],[3]]/1000</f>
        <v>0</v>
      </c>
      <c r="AB17" s="7">
        <f>Table1[[#This Row],[4]]/1000</f>
        <v>0</v>
      </c>
      <c r="AC17" s="7">
        <f>Table1[[#This Row],[5]]/1000</f>
        <v>1E-3</v>
      </c>
      <c r="AD17" s="7">
        <f>Table1[[#This Row],[6]]/1000</f>
        <v>4.0000000000000001E-3</v>
      </c>
      <c r="AE17" s="7">
        <f>Table1[[#This Row],[7]]/1000</f>
        <v>8.9999999999999993E-3</v>
      </c>
      <c r="AF17" s="7">
        <f>Table1[[#This Row],[8]]/1000</f>
        <v>2.1999999999999999E-2</v>
      </c>
      <c r="AG17" s="7">
        <f>Table1[[#This Row],[9]]/1000</f>
        <v>4.2000000000000003E-2</v>
      </c>
      <c r="AH17" s="7">
        <f>Table1[[#This Row],[10]]/1000</f>
        <v>5.8000000000000003E-2</v>
      </c>
      <c r="AI17" s="7">
        <f>Table1[[#This Row],[11]]/1000</f>
        <v>5.5E-2</v>
      </c>
      <c r="AJ17" s="7">
        <f>Table1[[#This Row],[12]]/1000</f>
        <v>0.09</v>
      </c>
      <c r="AK17" s="10">
        <f>Table1[[#This Row],[13]]/1000</f>
        <v>0.10199999999999999</v>
      </c>
      <c r="AL17" s="7">
        <f>Table1[[#This Row],[14]]/1000</f>
        <v>8.7999999999999995E-2</v>
      </c>
      <c r="AM17" s="7">
        <f>Table1[[#This Row],[15]]/1000</f>
        <v>0.104</v>
      </c>
      <c r="AN17" s="7">
        <f>Table1[[#This Row],[16]]/1000</f>
        <v>0.10299999999999999</v>
      </c>
      <c r="AO17" s="7">
        <f>Table1[[#This Row],[17]]/1000</f>
        <v>9.6000000000000002E-2</v>
      </c>
      <c r="AP17" s="7">
        <f>Table1[[#This Row],[18]]/1000</f>
        <v>9.2999999999999999E-2</v>
      </c>
      <c r="AQ17" s="7">
        <f>Table1[[#This Row],[19]]/1000</f>
        <v>7.2999999999999995E-2</v>
      </c>
      <c r="AR17" s="7">
        <f>Table1[[#This Row],[20]]/1000</f>
        <v>0.06</v>
      </c>
      <c r="AT17" s="22">
        <v>16</v>
      </c>
      <c r="AU17" s="22" t="s">
        <v>1</v>
      </c>
      <c r="AV17" s="24">
        <v>0</v>
      </c>
      <c r="AW17" s="24">
        <v>0</v>
      </c>
      <c r="AX17" s="23">
        <v>2E-3</v>
      </c>
      <c r="AY17" s="23">
        <v>8.0000000000000002E-3</v>
      </c>
      <c r="AZ17" s="24">
        <v>1.4E-2</v>
      </c>
      <c r="BA17" s="24">
        <v>1.2999999999999999E-2</v>
      </c>
      <c r="BB17" s="24">
        <v>3.9E-2</v>
      </c>
      <c r="BC17" s="24">
        <v>6.0999999999999999E-2</v>
      </c>
      <c r="BD17" s="24">
        <v>8.8999999999999996E-2</v>
      </c>
      <c r="BE17" s="24">
        <v>8.4000000000000005E-2</v>
      </c>
      <c r="BF17" s="24">
        <v>0.109</v>
      </c>
      <c r="BG17" s="24">
        <v>0.11</v>
      </c>
      <c r="BH17" s="24">
        <v>0.115</v>
      </c>
      <c r="BI17" s="24">
        <v>7.9000000000000001E-2</v>
      </c>
      <c r="BJ17" s="24">
        <v>6.8000000000000005E-2</v>
      </c>
      <c r="BK17" s="25">
        <v>7.9000000000000001E-2</v>
      </c>
      <c r="BL17" s="24">
        <v>4.8000000000000001E-2</v>
      </c>
      <c r="BM17" s="24">
        <v>4.8000000000000001E-2</v>
      </c>
      <c r="BN17" s="24">
        <v>2.4E-2</v>
      </c>
      <c r="BO17" s="24">
        <v>0.01</v>
      </c>
    </row>
    <row r="18" spans="1:67" ht="34.15" thickTop="1" thickBot="1" x14ac:dyDescent="0.5">
      <c r="A18" s="6" t="s">
        <v>17</v>
      </c>
      <c r="B18" s="1">
        <v>0</v>
      </c>
      <c r="C18" s="1">
        <v>0</v>
      </c>
      <c r="D18" s="1">
        <v>1</v>
      </c>
      <c r="E18" s="1">
        <v>3</v>
      </c>
      <c r="F18" s="1">
        <v>10</v>
      </c>
      <c r="G18" s="1">
        <v>19</v>
      </c>
      <c r="H18" s="4">
        <v>39</v>
      </c>
      <c r="I18" s="1">
        <v>64</v>
      </c>
      <c r="J18" s="1">
        <v>79</v>
      </c>
      <c r="K18" s="1">
        <v>101</v>
      </c>
      <c r="L18" s="1">
        <v>106</v>
      </c>
      <c r="M18" s="1">
        <v>89</v>
      </c>
      <c r="N18" s="1">
        <v>94</v>
      </c>
      <c r="O18" s="1">
        <v>90</v>
      </c>
      <c r="P18" s="1">
        <v>68</v>
      </c>
      <c r="Q18" s="1">
        <v>79</v>
      </c>
      <c r="R18" s="1">
        <v>70</v>
      </c>
      <c r="S18" s="1">
        <v>40</v>
      </c>
      <c r="T18" s="1">
        <v>28</v>
      </c>
      <c r="U18" s="1">
        <v>20</v>
      </c>
      <c r="W18" s="19">
        <v>7</v>
      </c>
      <c r="X18" s="14" t="s">
        <v>17</v>
      </c>
      <c r="Y18" s="7">
        <f>Table1[[#This Row],[1]]/1000</f>
        <v>0</v>
      </c>
      <c r="Z18" s="7">
        <f>Table1[[#This Row],[2]]/1000</f>
        <v>0</v>
      </c>
      <c r="AA18" s="7">
        <f>Table1[[#This Row],[3]]/1000</f>
        <v>1E-3</v>
      </c>
      <c r="AB18" s="7">
        <f>Table1[[#This Row],[4]]/1000</f>
        <v>3.0000000000000001E-3</v>
      </c>
      <c r="AC18" s="7">
        <f>Table1[[#This Row],[5]]/1000</f>
        <v>0.01</v>
      </c>
      <c r="AD18" s="7">
        <f>Table1[[#This Row],[6]]/1000</f>
        <v>1.9E-2</v>
      </c>
      <c r="AE18" s="10">
        <f>Table1[[#This Row],[7]]/1000</f>
        <v>3.9E-2</v>
      </c>
      <c r="AF18" s="7">
        <f>Table1[[#This Row],[8]]/1000</f>
        <v>6.4000000000000001E-2</v>
      </c>
      <c r="AG18" s="7">
        <f>Table1[[#This Row],[9]]/1000</f>
        <v>7.9000000000000001E-2</v>
      </c>
      <c r="AH18" s="7">
        <f>Table1[[#This Row],[10]]/1000</f>
        <v>0.10100000000000001</v>
      </c>
      <c r="AI18" s="7">
        <f>Table1[[#This Row],[11]]/1000</f>
        <v>0.106</v>
      </c>
      <c r="AJ18" s="7">
        <f>Table1[[#This Row],[12]]/1000</f>
        <v>8.8999999999999996E-2</v>
      </c>
      <c r="AK18" s="7">
        <f>Table1[[#This Row],[13]]/1000</f>
        <v>9.4E-2</v>
      </c>
      <c r="AL18" s="7">
        <f>Table1[[#This Row],[14]]/1000</f>
        <v>0.09</v>
      </c>
      <c r="AM18" s="7">
        <f>Table1[[#This Row],[15]]/1000</f>
        <v>6.8000000000000005E-2</v>
      </c>
      <c r="AN18" s="7">
        <f>Table1[[#This Row],[16]]/1000</f>
        <v>7.9000000000000001E-2</v>
      </c>
      <c r="AO18" s="7">
        <f>Table1[[#This Row],[17]]/1000</f>
        <v>7.0000000000000007E-2</v>
      </c>
      <c r="AP18" s="7">
        <f>Table1[[#This Row],[18]]/1000</f>
        <v>0.04</v>
      </c>
      <c r="AQ18" s="7">
        <f>Table1[[#This Row],[19]]/1000</f>
        <v>2.8000000000000001E-2</v>
      </c>
      <c r="AR18" s="7">
        <f>Table1[[#This Row],[20]]/1000</f>
        <v>0.02</v>
      </c>
      <c r="AT18" s="22">
        <v>17</v>
      </c>
      <c r="AU18" s="22" t="s">
        <v>13</v>
      </c>
      <c r="AV18" s="24">
        <v>0</v>
      </c>
      <c r="AW18" s="24">
        <v>0</v>
      </c>
      <c r="AX18" s="24">
        <v>0</v>
      </c>
      <c r="AY18" s="24">
        <v>0</v>
      </c>
      <c r="AZ18" s="24">
        <v>0</v>
      </c>
      <c r="BA18" s="23">
        <v>1E-3</v>
      </c>
      <c r="BB18" s="23">
        <v>2E-3</v>
      </c>
      <c r="BC18" s="23">
        <v>1E-3</v>
      </c>
      <c r="BD18" s="23">
        <v>8.0000000000000002E-3</v>
      </c>
      <c r="BE18" s="24">
        <v>0.02</v>
      </c>
      <c r="BF18" s="24">
        <v>3.1E-2</v>
      </c>
      <c r="BG18" s="24">
        <v>3.5999999999999997E-2</v>
      </c>
      <c r="BH18" s="24">
        <v>6.6000000000000003E-2</v>
      </c>
      <c r="BI18" s="24">
        <v>5.6000000000000001E-2</v>
      </c>
      <c r="BJ18" s="24">
        <v>7.9000000000000001E-2</v>
      </c>
      <c r="BK18" s="24">
        <v>8.6999999999999994E-2</v>
      </c>
      <c r="BL18" s="25">
        <v>0.113</v>
      </c>
      <c r="BM18" s="24">
        <v>0.14599999999999999</v>
      </c>
      <c r="BN18" s="24">
        <v>0.161</v>
      </c>
      <c r="BO18" s="24">
        <v>0.193</v>
      </c>
    </row>
    <row r="19" spans="1:67" ht="34.15" thickTop="1" thickBot="1" x14ac:dyDescent="0.5">
      <c r="A19" s="6" t="s">
        <v>18</v>
      </c>
      <c r="B19" s="1">
        <v>0</v>
      </c>
      <c r="C19" s="1">
        <v>1</v>
      </c>
      <c r="D19" s="1">
        <v>1</v>
      </c>
      <c r="E19" s="1">
        <v>1</v>
      </c>
      <c r="F19" s="1">
        <v>10</v>
      </c>
      <c r="G19" s="1">
        <v>14</v>
      </c>
      <c r="H19" s="1">
        <v>40</v>
      </c>
      <c r="I19" s="1">
        <v>64</v>
      </c>
      <c r="J19" s="1">
        <v>85</v>
      </c>
      <c r="K19" s="1">
        <v>90</v>
      </c>
      <c r="L19" s="1">
        <v>79</v>
      </c>
      <c r="M19" s="1">
        <v>85</v>
      </c>
      <c r="N19" s="1">
        <v>91</v>
      </c>
      <c r="O19" s="1">
        <v>91</v>
      </c>
      <c r="P19" s="4">
        <v>91</v>
      </c>
      <c r="Q19" s="1">
        <v>69</v>
      </c>
      <c r="R19" s="1">
        <v>66</v>
      </c>
      <c r="S19" s="1">
        <v>51</v>
      </c>
      <c r="T19" s="1">
        <v>45</v>
      </c>
      <c r="U19" s="1">
        <v>26</v>
      </c>
      <c r="W19" s="19">
        <v>15</v>
      </c>
      <c r="X19" s="14" t="s">
        <v>18</v>
      </c>
      <c r="Y19" s="7">
        <f>Table1[[#This Row],[1]]/1000</f>
        <v>0</v>
      </c>
      <c r="Z19" s="7">
        <f>Table1[[#This Row],[2]]/1000</f>
        <v>1E-3</v>
      </c>
      <c r="AA19" s="7">
        <f>Table1[[#This Row],[3]]/1000</f>
        <v>1E-3</v>
      </c>
      <c r="AB19" s="7">
        <f>Table1[[#This Row],[4]]/1000</f>
        <v>1E-3</v>
      </c>
      <c r="AC19" s="7">
        <f>Table1[[#This Row],[5]]/1000</f>
        <v>0.01</v>
      </c>
      <c r="AD19" s="7">
        <f>Table1[[#This Row],[6]]/1000</f>
        <v>1.4E-2</v>
      </c>
      <c r="AE19" s="7">
        <f>Table1[[#This Row],[7]]/1000</f>
        <v>0.04</v>
      </c>
      <c r="AF19" s="7">
        <f>Table1[[#This Row],[8]]/1000</f>
        <v>6.4000000000000001E-2</v>
      </c>
      <c r="AG19" s="7">
        <f>Table1[[#This Row],[9]]/1000</f>
        <v>8.5000000000000006E-2</v>
      </c>
      <c r="AH19" s="7">
        <f>Table1[[#This Row],[10]]/1000</f>
        <v>0.09</v>
      </c>
      <c r="AI19" s="7">
        <f>Table1[[#This Row],[11]]/1000</f>
        <v>7.9000000000000001E-2</v>
      </c>
      <c r="AJ19" s="7">
        <f>Table1[[#This Row],[12]]/1000</f>
        <v>8.5000000000000006E-2</v>
      </c>
      <c r="AK19" s="7">
        <f>Table1[[#This Row],[13]]/1000</f>
        <v>9.0999999999999998E-2</v>
      </c>
      <c r="AL19" s="7">
        <f>Table1[[#This Row],[14]]/1000</f>
        <v>9.0999999999999998E-2</v>
      </c>
      <c r="AM19" s="10">
        <f>Table1[[#This Row],[15]]/1000</f>
        <v>9.0999999999999998E-2</v>
      </c>
      <c r="AN19" s="7">
        <f>Table1[[#This Row],[16]]/1000</f>
        <v>6.9000000000000006E-2</v>
      </c>
      <c r="AO19" s="7">
        <f>Table1[[#This Row],[17]]/1000</f>
        <v>6.6000000000000003E-2</v>
      </c>
      <c r="AP19" s="7">
        <f>Table1[[#This Row],[18]]/1000</f>
        <v>5.0999999999999997E-2</v>
      </c>
      <c r="AQ19" s="7">
        <f>Table1[[#This Row],[19]]/1000</f>
        <v>4.4999999999999998E-2</v>
      </c>
      <c r="AR19" s="7">
        <f>Table1[[#This Row],[20]]/1000</f>
        <v>2.5999999999999999E-2</v>
      </c>
      <c r="AT19" s="22">
        <v>18</v>
      </c>
      <c r="AU19" s="22" t="s">
        <v>8</v>
      </c>
      <c r="AV19" s="24">
        <v>0</v>
      </c>
      <c r="AW19" s="24">
        <v>0</v>
      </c>
      <c r="AX19" s="24">
        <v>0</v>
      </c>
      <c r="AY19" s="24">
        <v>0</v>
      </c>
      <c r="AZ19" s="23">
        <v>1E-3</v>
      </c>
      <c r="BA19" s="23">
        <v>2E-3</v>
      </c>
      <c r="BB19" s="23">
        <v>7.0000000000000001E-3</v>
      </c>
      <c r="BC19" s="24">
        <v>1.6E-2</v>
      </c>
      <c r="BD19" s="24">
        <v>2.5999999999999999E-2</v>
      </c>
      <c r="BE19" s="24">
        <v>5.2999999999999999E-2</v>
      </c>
      <c r="BF19" s="24">
        <v>5.1999999999999998E-2</v>
      </c>
      <c r="BG19" s="24">
        <v>0.06</v>
      </c>
      <c r="BH19" s="24">
        <v>6.9000000000000006E-2</v>
      </c>
      <c r="BI19" s="24">
        <v>8.3000000000000004E-2</v>
      </c>
      <c r="BJ19" s="24">
        <v>0.11</v>
      </c>
      <c r="BK19" s="24">
        <v>9.9000000000000005E-2</v>
      </c>
      <c r="BL19" s="24">
        <v>0.111</v>
      </c>
      <c r="BM19" s="25">
        <v>9.0999999999999998E-2</v>
      </c>
      <c r="BN19" s="24">
        <v>0.13</v>
      </c>
      <c r="BO19" s="24">
        <v>0.09</v>
      </c>
    </row>
    <row r="20" spans="1:67" ht="34.15" thickTop="1" thickBot="1" x14ac:dyDescent="0.5">
      <c r="A20" s="6" t="s">
        <v>19</v>
      </c>
      <c r="B20" s="2">
        <v>457</v>
      </c>
      <c r="C20" s="1">
        <v>229</v>
      </c>
      <c r="D20" s="1">
        <v>157</v>
      </c>
      <c r="E20" s="4">
        <v>78</v>
      </c>
      <c r="F20" s="1">
        <v>38</v>
      </c>
      <c r="G20" s="1">
        <v>18</v>
      </c>
      <c r="H20" s="1">
        <v>18</v>
      </c>
      <c r="I20" s="1">
        <v>3</v>
      </c>
      <c r="J20" s="1">
        <v>1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W20" s="19">
        <v>4</v>
      </c>
      <c r="X20" s="14" t="s">
        <v>19</v>
      </c>
      <c r="Y20" s="7">
        <f>Table1[[#This Row],[1]]/1000</f>
        <v>0.45700000000000002</v>
      </c>
      <c r="Z20" s="7">
        <f>Table1[[#This Row],[2]]/1000</f>
        <v>0.22900000000000001</v>
      </c>
      <c r="AA20" s="7">
        <f>Table1[[#This Row],[3]]/1000</f>
        <v>0.157</v>
      </c>
      <c r="AB20" s="10">
        <f>Table1[[#This Row],[4]]/1000</f>
        <v>7.8E-2</v>
      </c>
      <c r="AC20" s="7">
        <f>Table1[[#This Row],[5]]/1000</f>
        <v>3.7999999999999999E-2</v>
      </c>
      <c r="AD20" s="7">
        <f>Table1[[#This Row],[6]]/1000</f>
        <v>1.7999999999999999E-2</v>
      </c>
      <c r="AE20" s="7">
        <f>Table1[[#This Row],[7]]/1000</f>
        <v>1.7999999999999999E-2</v>
      </c>
      <c r="AF20" s="7">
        <f>Table1[[#This Row],[8]]/1000</f>
        <v>3.0000000000000001E-3</v>
      </c>
      <c r="AG20" s="7">
        <f>Table1[[#This Row],[9]]/1000</f>
        <v>1E-3</v>
      </c>
      <c r="AH20" s="7">
        <f>Table1[[#This Row],[10]]/1000</f>
        <v>1E-3</v>
      </c>
      <c r="AI20" s="7">
        <f>Table1[[#This Row],[11]]/1000</f>
        <v>0</v>
      </c>
      <c r="AJ20" s="7">
        <f>Table1[[#This Row],[12]]/1000</f>
        <v>0</v>
      </c>
      <c r="AK20" s="7">
        <f>Table1[[#This Row],[13]]/1000</f>
        <v>0</v>
      </c>
      <c r="AL20" s="7">
        <f>Table1[[#This Row],[14]]/1000</f>
        <v>0</v>
      </c>
      <c r="AM20" s="7">
        <f>Table1[[#This Row],[15]]/1000</f>
        <v>0</v>
      </c>
      <c r="AN20" s="7">
        <f>Table1[[#This Row],[16]]/1000</f>
        <v>0</v>
      </c>
      <c r="AO20" s="7">
        <f>Table1[[#This Row],[17]]/1000</f>
        <v>0</v>
      </c>
      <c r="AP20" s="7">
        <f>Table1[[#This Row],[18]]/1000</f>
        <v>0</v>
      </c>
      <c r="AQ20" s="7">
        <f>Table1[[#This Row],[19]]/1000</f>
        <v>0</v>
      </c>
      <c r="AR20" s="7">
        <f>Table1[[#This Row],[20]]/1000</f>
        <v>0</v>
      </c>
      <c r="AT20" s="22">
        <v>19</v>
      </c>
      <c r="AU20" s="22" t="s">
        <v>47</v>
      </c>
      <c r="AV20" s="24">
        <v>0</v>
      </c>
      <c r="AW20" s="24">
        <v>0</v>
      </c>
      <c r="AX20" s="24">
        <v>0</v>
      </c>
      <c r="AY20" s="23">
        <v>1E-3</v>
      </c>
      <c r="AZ20" s="23">
        <v>2E-3</v>
      </c>
      <c r="BA20" s="23">
        <v>4.0000000000000001E-3</v>
      </c>
      <c r="BB20" s="23">
        <v>8.0000000000000002E-3</v>
      </c>
      <c r="BC20" s="24">
        <v>2.3E-2</v>
      </c>
      <c r="BD20" s="24">
        <v>3.1E-2</v>
      </c>
      <c r="BE20" s="24">
        <v>5.3999999999999999E-2</v>
      </c>
      <c r="BF20" s="24">
        <v>5.8000000000000003E-2</v>
      </c>
      <c r="BG20" s="24">
        <v>7.3999999999999996E-2</v>
      </c>
      <c r="BH20" s="24">
        <v>0.08</v>
      </c>
      <c r="BI20" s="24">
        <v>9.2999999999999999E-2</v>
      </c>
      <c r="BJ20" s="24">
        <v>9.2999999999999999E-2</v>
      </c>
      <c r="BK20" s="24">
        <v>0.105</v>
      </c>
      <c r="BL20" s="24">
        <v>0.108</v>
      </c>
      <c r="BM20" s="24">
        <v>0.107</v>
      </c>
      <c r="BN20" s="25">
        <v>8.4000000000000005E-2</v>
      </c>
      <c r="BO20" s="24">
        <v>7.4999999999999997E-2</v>
      </c>
    </row>
    <row r="21" spans="1:67" ht="34.15" thickTop="1" thickBot="1" x14ac:dyDescent="0.5">
      <c r="A21" s="6" t="s">
        <v>20</v>
      </c>
      <c r="B21" s="1">
        <v>39</v>
      </c>
      <c r="C21" s="1">
        <v>95</v>
      </c>
      <c r="D21" s="1">
        <v>117</v>
      </c>
      <c r="E21" s="1">
        <v>163</v>
      </c>
      <c r="F21" s="1">
        <v>169</v>
      </c>
      <c r="G21" s="1">
        <v>157</v>
      </c>
      <c r="H21" s="1">
        <v>94</v>
      </c>
      <c r="I21" s="4">
        <v>70</v>
      </c>
      <c r="J21" s="1">
        <v>36</v>
      </c>
      <c r="K21" s="1">
        <v>24</v>
      </c>
      <c r="L21" s="1">
        <v>17</v>
      </c>
      <c r="M21" s="1">
        <v>8</v>
      </c>
      <c r="N21" s="1">
        <v>5</v>
      </c>
      <c r="O21" s="1">
        <v>4</v>
      </c>
      <c r="P21" s="1">
        <v>0</v>
      </c>
      <c r="Q21" s="1">
        <v>1</v>
      </c>
      <c r="R21" s="1">
        <v>0</v>
      </c>
      <c r="S21" s="1">
        <v>1</v>
      </c>
      <c r="T21" s="1">
        <v>0</v>
      </c>
      <c r="U21" s="1">
        <v>0</v>
      </c>
      <c r="W21" s="19">
        <v>8</v>
      </c>
      <c r="X21" s="14" t="s">
        <v>20</v>
      </c>
      <c r="Y21" s="9">
        <f>Table1[[#This Row],[1]]/1000</f>
        <v>3.9E-2</v>
      </c>
      <c r="Z21" s="9">
        <f>Table1[[#This Row],[2]]/1000</f>
        <v>9.5000000000000001E-2</v>
      </c>
      <c r="AA21" s="9">
        <f>Table1[[#This Row],[3]]/1000</f>
        <v>0.11700000000000001</v>
      </c>
      <c r="AB21" s="9">
        <f>Table1[[#This Row],[4]]/1000</f>
        <v>0.16300000000000001</v>
      </c>
      <c r="AC21" s="9">
        <f>Table1[[#This Row],[5]]/1000</f>
        <v>0.16900000000000001</v>
      </c>
      <c r="AD21" s="9">
        <f>Table1[[#This Row],[6]]/1000</f>
        <v>0.157</v>
      </c>
      <c r="AE21" s="9">
        <f>Table1[[#This Row],[7]]/1000</f>
        <v>9.4E-2</v>
      </c>
      <c r="AF21" s="12">
        <f>Table1[[#This Row],[8]]/1000</f>
        <v>7.0000000000000007E-2</v>
      </c>
      <c r="AG21" s="9">
        <f>Table1[[#This Row],[9]]/1000</f>
        <v>3.5999999999999997E-2</v>
      </c>
      <c r="AH21" s="9">
        <f>Table1[[#This Row],[10]]/1000</f>
        <v>2.4E-2</v>
      </c>
      <c r="AI21" s="9">
        <f>Table1[[#This Row],[11]]/1000</f>
        <v>1.7000000000000001E-2</v>
      </c>
      <c r="AJ21" s="9">
        <f>Table1[[#This Row],[12]]/1000</f>
        <v>8.0000000000000002E-3</v>
      </c>
      <c r="AK21" s="9">
        <f>Table1[[#This Row],[13]]/1000</f>
        <v>5.0000000000000001E-3</v>
      </c>
      <c r="AL21" s="9">
        <f>Table1[[#This Row],[14]]/1000</f>
        <v>4.0000000000000001E-3</v>
      </c>
      <c r="AM21" s="9">
        <f>Table1[[#This Row],[15]]/1000</f>
        <v>0</v>
      </c>
      <c r="AN21" s="9">
        <f>Table1[[#This Row],[16]]/1000</f>
        <v>1E-3</v>
      </c>
      <c r="AO21" s="9">
        <f>Table1[[#This Row],[17]]/1000</f>
        <v>0</v>
      </c>
      <c r="AP21" s="9">
        <f>Table1[[#This Row],[18]]/1000</f>
        <v>1E-3</v>
      </c>
      <c r="AQ21" s="9">
        <f>Table1[[#This Row],[19]]/1000</f>
        <v>0</v>
      </c>
      <c r="AR21" s="9">
        <f>Table1[[#This Row],[20]]/1000</f>
        <v>0</v>
      </c>
      <c r="AT21" s="22">
        <v>20</v>
      </c>
      <c r="AU21" s="22" t="s">
        <v>11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3">
        <v>2E-3</v>
      </c>
      <c r="BC21" s="23">
        <v>6.0000000000000001E-3</v>
      </c>
      <c r="BD21" s="23">
        <v>5.0000000000000001E-3</v>
      </c>
      <c r="BE21" s="23">
        <v>6.0000000000000001E-3</v>
      </c>
      <c r="BF21" s="24">
        <v>1.6E-2</v>
      </c>
      <c r="BG21" s="24">
        <v>2.5000000000000001E-2</v>
      </c>
      <c r="BH21" s="24">
        <v>1.7000000000000001E-2</v>
      </c>
      <c r="BI21" s="24">
        <v>0.04</v>
      </c>
      <c r="BJ21" s="24">
        <v>3.6999999999999998E-2</v>
      </c>
      <c r="BK21" s="24">
        <v>6.6000000000000003E-2</v>
      </c>
      <c r="BL21" s="24">
        <v>0.107</v>
      </c>
      <c r="BM21" s="24">
        <v>0.14299999999999999</v>
      </c>
      <c r="BN21" s="24">
        <v>0.19900000000000001</v>
      </c>
      <c r="BO21" s="25">
        <v>0.33100000000000002</v>
      </c>
    </row>
    <row r="22" spans="1:67" ht="14.65" thickTop="1" x14ac:dyDescent="0.45"/>
  </sheetData>
  <conditionalFormatting sqref="B2:U21">
    <cfRule type="colorScale" priority="26">
      <colorScale>
        <cfvo type="min"/>
        <cfvo type="max"/>
        <color theme="0"/>
        <color theme="4"/>
      </colorScale>
    </cfRule>
    <cfRule type="colorScale" priority="27">
      <colorScale>
        <cfvo type="min"/>
        <cfvo type="max"/>
        <color theme="0"/>
        <color theme="9" tint="-0.499984740745262"/>
      </colorScale>
    </cfRule>
  </conditionalFormatting>
  <conditionalFormatting sqref="Y2:AR21">
    <cfRule type="colorScale" priority="25">
      <colorScale>
        <cfvo type="min"/>
        <cfvo type="max"/>
        <color theme="0"/>
        <color rgb="FF00B050"/>
      </colorScale>
    </cfRule>
  </conditionalFormatting>
  <conditionalFormatting sqref="AV2:BO21">
    <cfRule type="colorScale" priority="24">
      <colorScale>
        <cfvo type="min"/>
        <cfvo type="max"/>
        <color theme="0"/>
        <color theme="9"/>
      </colorScale>
    </cfRule>
  </conditionalFormatting>
  <conditionalFormatting sqref="AV2:AV2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max"/>
        <color theme="0"/>
        <color rgb="FF92D050"/>
      </colorScale>
    </cfRule>
  </conditionalFormatting>
  <conditionalFormatting sqref="AV2:BO2">
    <cfRule type="colorScale" priority="19">
      <colorScale>
        <cfvo type="min"/>
        <cfvo type="max"/>
        <color rgb="FFFCFCFF"/>
        <color rgb="FF63BE7B"/>
      </colorScale>
    </cfRule>
  </conditionalFormatting>
  <conditionalFormatting sqref="AV3:BO3">
    <cfRule type="colorScale" priority="20">
      <colorScale>
        <cfvo type="min"/>
        <cfvo type="max"/>
        <color rgb="FFFCFCFF"/>
        <color rgb="FF63BE7B"/>
      </colorScale>
    </cfRule>
  </conditionalFormatting>
  <conditionalFormatting sqref="AV4:BO4">
    <cfRule type="colorScale" priority="18">
      <colorScale>
        <cfvo type="min"/>
        <cfvo type="max"/>
        <color rgb="FFFCFCFF"/>
        <color rgb="FF63BE7B"/>
      </colorScale>
    </cfRule>
  </conditionalFormatting>
  <conditionalFormatting sqref="AV5:BO5">
    <cfRule type="colorScale" priority="17">
      <colorScale>
        <cfvo type="min"/>
        <cfvo type="max"/>
        <color rgb="FFFCFCFF"/>
        <color rgb="FF63BE7B"/>
      </colorScale>
    </cfRule>
  </conditionalFormatting>
  <conditionalFormatting sqref="AV6:BO6">
    <cfRule type="colorScale" priority="16">
      <colorScale>
        <cfvo type="min"/>
        <cfvo type="max"/>
        <color rgb="FFFCFCFF"/>
        <color rgb="FF63BE7B"/>
      </colorScale>
    </cfRule>
  </conditionalFormatting>
  <conditionalFormatting sqref="AV7:BO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V8:BO8">
    <cfRule type="colorScale" priority="14">
      <colorScale>
        <cfvo type="min"/>
        <cfvo type="max"/>
        <color rgb="FFFCFCFF"/>
        <color rgb="FF63BE7B"/>
      </colorScale>
    </cfRule>
  </conditionalFormatting>
  <conditionalFormatting sqref="AV9:BO9">
    <cfRule type="colorScale" priority="13">
      <colorScale>
        <cfvo type="min"/>
        <cfvo type="max"/>
        <color rgb="FFFCFCFF"/>
        <color rgb="FF63BE7B"/>
      </colorScale>
    </cfRule>
  </conditionalFormatting>
  <conditionalFormatting sqref="AV10:BO10">
    <cfRule type="colorScale" priority="12">
      <colorScale>
        <cfvo type="min"/>
        <cfvo type="max"/>
        <color rgb="FFFCFCFF"/>
        <color rgb="FF63BE7B"/>
      </colorScale>
    </cfRule>
  </conditionalFormatting>
  <conditionalFormatting sqref="AV11:BO11">
    <cfRule type="colorScale" priority="11">
      <colorScale>
        <cfvo type="min"/>
        <cfvo type="max"/>
        <color rgb="FFFCFCFF"/>
        <color rgb="FF63BE7B"/>
      </colorScale>
    </cfRule>
  </conditionalFormatting>
  <conditionalFormatting sqref="AV12:BO12">
    <cfRule type="colorScale" priority="10">
      <colorScale>
        <cfvo type="min"/>
        <cfvo type="max"/>
        <color rgb="FFFCFCFF"/>
        <color rgb="FF63BE7B"/>
      </colorScale>
    </cfRule>
  </conditionalFormatting>
  <conditionalFormatting sqref="AV13:BO13">
    <cfRule type="colorScale" priority="9">
      <colorScale>
        <cfvo type="min"/>
        <cfvo type="max"/>
        <color rgb="FFFCFCFF"/>
        <color rgb="FF63BE7B"/>
      </colorScale>
    </cfRule>
  </conditionalFormatting>
  <conditionalFormatting sqref="AV14:BO14">
    <cfRule type="colorScale" priority="8">
      <colorScale>
        <cfvo type="min"/>
        <cfvo type="max"/>
        <color rgb="FFFCFCFF"/>
        <color rgb="FF63BE7B"/>
      </colorScale>
    </cfRule>
  </conditionalFormatting>
  <conditionalFormatting sqref="AV15:BO15">
    <cfRule type="colorScale" priority="7">
      <colorScale>
        <cfvo type="min"/>
        <cfvo type="max"/>
        <color rgb="FFFCFCFF"/>
        <color rgb="FF63BE7B"/>
      </colorScale>
    </cfRule>
  </conditionalFormatting>
  <conditionalFormatting sqref="AV16:BO16">
    <cfRule type="colorScale" priority="6">
      <colorScale>
        <cfvo type="min"/>
        <cfvo type="max"/>
        <color rgb="FFFCFCFF"/>
        <color rgb="FF63BE7B"/>
      </colorScale>
    </cfRule>
  </conditionalFormatting>
  <conditionalFormatting sqref="AV17:BO17">
    <cfRule type="colorScale" priority="5">
      <colorScale>
        <cfvo type="min"/>
        <cfvo type="max"/>
        <color rgb="FFFCFCFF"/>
        <color rgb="FF63BE7B"/>
      </colorScale>
    </cfRule>
  </conditionalFormatting>
  <conditionalFormatting sqref="AV18:BO18">
    <cfRule type="colorScale" priority="4">
      <colorScale>
        <cfvo type="min"/>
        <cfvo type="max"/>
        <color rgb="FFFCFCFF"/>
        <color rgb="FF63BE7B"/>
      </colorScale>
    </cfRule>
  </conditionalFormatting>
  <conditionalFormatting sqref="AV19:BO19">
    <cfRule type="colorScale" priority="3">
      <colorScale>
        <cfvo type="min"/>
        <cfvo type="max"/>
        <color rgb="FFFCFCFF"/>
        <color rgb="FF63BE7B"/>
      </colorScale>
    </cfRule>
  </conditionalFormatting>
  <conditionalFormatting sqref="AV20:BO20">
    <cfRule type="colorScale" priority="2">
      <colorScale>
        <cfvo type="min"/>
        <cfvo type="max"/>
        <color rgb="FFFCFCFF"/>
        <color rgb="FF63BE7B"/>
      </colorScale>
    </cfRule>
  </conditionalFormatting>
  <conditionalFormatting sqref="AV21:BO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2015-2016_E0_position_1000_iter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2020-12-29T15:41:54Z</dcterms:created>
  <dcterms:modified xsi:type="dcterms:W3CDTF">2021-02-04T02:00:47Z</dcterms:modified>
</cp:coreProperties>
</file>