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webextensions/webextension4.xml" ContentType="application/vnd.ms-office.webextension+xml"/>
  <Override PartName="/xl/webextensions/webextension5.xml" ContentType="application/vnd.ms-office.webextension+xml"/>
  <Override PartName="/xl/drawings/drawing7.xml" ContentType="application/vnd.openxmlformats-officedocument.drawing+xml"/>
  <Override PartName="/xl/webextensions/webextension6.xml" ContentType="application/vnd.ms-office.webextension+xml"/>
  <Override PartName="/xl/webextensions/webextension7.xml" ContentType="application/vnd.ms-office.webextension+xml"/>
  <Override PartName="/xl/drawings/drawing8.xml" ContentType="application/vnd.openxmlformats-officedocument.drawing+xml"/>
  <Override PartName="/xl/webextensions/webextension8.xml" ContentType="application/vnd.ms-office.webextension+xml"/>
  <Override PartName="/xl/webextensions/webextension9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Football_MetriX\"/>
    </mc:Choice>
  </mc:AlternateContent>
  <xr:revisionPtr revIDLastSave="0" documentId="13_ncr:1_{DCA1AFA4-7B95-4811-AE4C-8DD7C84EC877}" xr6:coauthVersionLast="47" xr6:coauthVersionMax="47" xr10:uidLastSave="{00000000-0000-0000-0000-000000000000}"/>
  <bookViews>
    <workbookView xWindow="-98" yWindow="-98" windowWidth="22695" windowHeight="14595" tabRatio="721" activeTab="4" xr2:uid="{C20EB0FC-7E74-4469-B4C2-249B276CA695}"/>
  </bookViews>
  <sheets>
    <sheet name="Superliga" sheetId="1" r:id="rId1"/>
    <sheet name="LaLiga" sheetId="2" r:id="rId2"/>
    <sheet name="LigaMX" sheetId="3" r:id="rId3"/>
    <sheet name="Real_Oviedo" sheetId="4" r:id="rId4"/>
    <sheet name="Viz_Oviedo" sheetId="5" r:id="rId5"/>
    <sheet name="Sheet3" sheetId="6" r:id="rId6"/>
    <sheet name="LaLigaMX" sheetId="7" r:id="rId7"/>
    <sheet name="Sheet10" sheetId="13" r:id="rId8"/>
    <sheet name="Lista_LaLiga2" sheetId="10" r:id="rId9"/>
    <sheet name="Sheet8" sheetId="11" r:id="rId10"/>
    <sheet name="Viz_Chivas" sheetId="8" r:id="rId11"/>
    <sheet name="Viz_MTY" sheetId="9" r:id="rId12"/>
    <sheet name="Viz_Tigres" sheetId="12" r:id="rId13"/>
    <sheet name="Sheet1" sheetId="14" r:id="rId14"/>
  </sheets>
  <definedNames>
    <definedName name="_xlnm._FilterDatabase" localSheetId="1" hidden="1">LaLiga!$P$11:$T$31</definedName>
    <definedName name="_xlnm._FilterDatabase" localSheetId="6" hidden="1">LaLigaMX!$Y$2:$AA$36</definedName>
    <definedName name="_xlnm._FilterDatabase" localSheetId="2" hidden="1">LigaMX!$A$1:$Q$451</definedName>
    <definedName name="_xlnm._FilterDatabase" localSheetId="0" hidden="1">Superliga!$O$11:$S$37</definedName>
    <definedName name="_xlnm._FilterDatabase" localSheetId="10" hidden="1">Viz_Chivas!$P$2:$Q$22</definedName>
    <definedName name="_xlnm._FilterDatabase" localSheetId="11" hidden="1">Viz_MTY!$K$26:$L$46</definedName>
    <definedName name="_xlnm._FilterDatabase" localSheetId="4" hidden="1">Viz_Oviedo!$D$7:$H$25</definedName>
    <definedName name="_xlnm._FilterDatabase" localSheetId="12" hidden="1">Viz_Tigres!$H$2:$I$22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12" i="3" l="1"/>
  <c r="Q12" i="2"/>
  <c r="L2" i="3" a="1"/>
  <c r="L2" i="3" s="1"/>
  <c r="E3" i="13" l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2" i="13"/>
  <c r="T10" i="3"/>
  <c r="T9" i="3"/>
  <c r="T23" i="3"/>
  <c r="AA34" i="7"/>
  <c r="AA35" i="7"/>
  <c r="AA32" i="7"/>
  <c r="AA33" i="7"/>
  <c r="AA27" i="7"/>
  <c r="AA28" i="7"/>
  <c r="AA29" i="7"/>
  <c r="AA25" i="7"/>
  <c r="AA31" i="7"/>
  <c r="AA23" i="7"/>
  <c r="AA30" i="7"/>
  <c r="AA22" i="7"/>
  <c r="AA18" i="7"/>
  <c r="AA24" i="7"/>
  <c r="AA17" i="7"/>
  <c r="AA20" i="7"/>
  <c r="AA21" i="7"/>
  <c r="AA12" i="7"/>
  <c r="AA13" i="7"/>
  <c r="AA19" i="7"/>
  <c r="AA15" i="7"/>
  <c r="AA26" i="7"/>
  <c r="AA9" i="7"/>
  <c r="AA11" i="7"/>
  <c r="AA10" i="7"/>
  <c r="AA6" i="7"/>
  <c r="AA16" i="7"/>
  <c r="AA4" i="7"/>
  <c r="AA3" i="7"/>
  <c r="AA5" i="7"/>
  <c r="AA7" i="7"/>
  <c r="AA36" i="7"/>
  <c r="D25" i="12"/>
  <c r="I25" i="12"/>
  <c r="I27" i="12"/>
  <c r="I3" i="12"/>
  <c r="I24" i="12" s="1"/>
  <c r="D24" i="12"/>
  <c r="D7" i="12"/>
  <c r="D9" i="12"/>
  <c r="D8" i="12"/>
  <c r="D14" i="12"/>
  <c r="D15" i="12"/>
  <c r="D3" i="12"/>
  <c r="D16" i="12"/>
  <c r="D17" i="12"/>
  <c r="D13" i="12"/>
  <c r="D5" i="12"/>
  <c r="D19" i="12"/>
  <c r="D20" i="12"/>
  <c r="D4" i="12"/>
  <c r="D6" i="12"/>
  <c r="D18" i="12"/>
  <c r="D12" i="12"/>
  <c r="D22" i="12"/>
  <c r="D11" i="12"/>
  <c r="D10" i="12"/>
  <c r="I5" i="12"/>
  <c r="I19" i="12"/>
  <c r="I20" i="12"/>
  <c r="I4" i="12"/>
  <c r="I6" i="12"/>
  <c r="I18" i="12"/>
  <c r="I12" i="12"/>
  <c r="I22" i="12"/>
  <c r="I11" i="12"/>
  <c r="I10" i="12"/>
  <c r="I7" i="12"/>
  <c r="I9" i="12"/>
  <c r="I8" i="12"/>
  <c r="I14" i="12"/>
  <c r="I15" i="12"/>
  <c r="I16" i="12"/>
  <c r="I17" i="12"/>
  <c r="I13" i="12"/>
  <c r="I21" i="12"/>
  <c r="D25" i="9"/>
  <c r="I25" i="9"/>
  <c r="D21" i="1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" i="9"/>
  <c r="I3" i="9"/>
  <c r="I24" i="9" s="1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" i="9"/>
  <c r="K104" i="7"/>
  <c r="K217" i="7"/>
  <c r="L217" i="7" s="1" a="1"/>
  <c r="L217" i="7" s="1"/>
  <c r="K252" i="7"/>
  <c r="K312" i="7"/>
  <c r="K380" i="7"/>
  <c r="L380" i="7" s="1" a="1"/>
  <c r="L380" i="7" s="1"/>
  <c r="K381" i="7"/>
  <c r="L381" i="7" s="1" a="1"/>
  <c r="L381" i="7" s="1"/>
  <c r="K382" i="7"/>
  <c r="L382" i="7" s="1" a="1"/>
  <c r="L382" i="7" s="1"/>
  <c r="K390" i="7"/>
  <c r="K402" i="7"/>
  <c r="L402" i="7" s="1" a="1"/>
  <c r="L402" i="7" s="1"/>
  <c r="K413" i="7"/>
  <c r="K414" i="7"/>
  <c r="K467" i="7"/>
  <c r="K468" i="7"/>
  <c r="L468" i="7" s="1" a="1"/>
  <c r="L468" i="7" s="1"/>
  <c r="K475" i="7"/>
  <c r="K480" i="7"/>
  <c r="K485" i="7"/>
  <c r="K505" i="7"/>
  <c r="K518" i="7"/>
  <c r="K519" i="7"/>
  <c r="L519" i="7" s="1" a="1"/>
  <c r="L519" i="7" s="1"/>
  <c r="K528" i="7"/>
  <c r="K537" i="7"/>
  <c r="K569" i="7"/>
  <c r="K578" i="7"/>
  <c r="K625" i="7"/>
  <c r="K708" i="7"/>
  <c r="K769" i="7"/>
  <c r="K776" i="7"/>
  <c r="K195" i="7"/>
  <c r="K218" i="7"/>
  <c r="K253" i="7"/>
  <c r="K395" i="7"/>
  <c r="L395" i="7" s="1" a="1"/>
  <c r="L395" i="7" s="1"/>
  <c r="K415" i="7"/>
  <c r="K439" i="7"/>
  <c r="K453" i="7"/>
  <c r="K469" i="7"/>
  <c r="K486" i="7"/>
  <c r="K495" i="7"/>
  <c r="L495" i="7" s="1" a="1"/>
  <c r="L495" i="7" s="1"/>
  <c r="M495" i="7" s="1"/>
  <c r="K506" i="7"/>
  <c r="K512" i="7"/>
  <c r="K558" i="7"/>
  <c r="K566" i="7"/>
  <c r="L566" i="7" s="1" a="1"/>
  <c r="L566" i="7" s="1"/>
  <c r="K570" i="7"/>
  <c r="K601" i="7"/>
  <c r="K613" i="7"/>
  <c r="K666" i="7"/>
  <c r="L666" i="7" s="1" a="1"/>
  <c r="L666" i="7" s="1"/>
  <c r="K679" i="7"/>
  <c r="K716" i="7"/>
  <c r="K772" i="7"/>
  <c r="L772" i="7" s="1" a="1"/>
  <c r="L772" i="7" s="1"/>
  <c r="K799" i="7"/>
  <c r="K818" i="7"/>
  <c r="K817" i="7"/>
  <c r="K133" i="7"/>
  <c r="K202" i="7"/>
  <c r="K356" i="7"/>
  <c r="K470" i="7"/>
  <c r="K507" i="7"/>
  <c r="K535" i="7"/>
  <c r="L535" i="7" s="1" a="1"/>
  <c r="L535" i="7" s="1"/>
  <c r="K546" i="7"/>
  <c r="K584" i="7"/>
  <c r="K591" i="7"/>
  <c r="K626" i="7"/>
  <c r="K636" i="7"/>
  <c r="K637" i="7"/>
  <c r="L637" i="7" s="1" a="1"/>
  <c r="L637" i="7" s="1"/>
  <c r="K657" i="7"/>
  <c r="K658" i="7"/>
  <c r="K691" i="7"/>
  <c r="L691" i="7" s="1" a="1"/>
  <c r="L691" i="7" s="1"/>
  <c r="M691" i="7" s="1"/>
  <c r="K692" i="7"/>
  <c r="K693" i="7"/>
  <c r="K700" i="7"/>
  <c r="L700" i="7" s="1" a="1"/>
  <c r="L700" i="7" s="1"/>
  <c r="M700" i="7" s="1"/>
  <c r="K709" i="7"/>
  <c r="K731" i="7"/>
  <c r="K747" i="7"/>
  <c r="K748" i="7"/>
  <c r="K762" i="7"/>
  <c r="K777" i="7"/>
  <c r="K782" i="7"/>
  <c r="K800" i="7"/>
  <c r="L800" i="7" s="1" a="1"/>
  <c r="L800" i="7" s="1"/>
  <c r="M800" i="7" s="1"/>
  <c r="K804" i="7"/>
  <c r="K345" i="7"/>
  <c r="K416" i="7"/>
  <c r="K435" i="7"/>
  <c r="K445" i="7"/>
  <c r="K471" i="7"/>
  <c r="K487" i="7"/>
  <c r="K488" i="7"/>
  <c r="K532" i="7"/>
  <c r="K579" i="7"/>
  <c r="L579" i="7" s="1" a="1"/>
  <c r="L579" i="7" s="1"/>
  <c r="K592" i="7"/>
  <c r="K593" i="7"/>
  <c r="K614" i="7"/>
  <c r="L614" i="7" s="1" a="1"/>
  <c r="L614" i="7" s="1"/>
  <c r="M614" i="7" s="1"/>
  <c r="K627" i="7"/>
  <c r="K638" i="7"/>
  <c r="K641" i="7"/>
  <c r="K667" i="7"/>
  <c r="K680" i="7"/>
  <c r="L680" i="7" s="1" a="1"/>
  <c r="L680" i="7" s="1"/>
  <c r="M680" i="7" s="1"/>
  <c r="K681" i="7"/>
  <c r="K701" i="7"/>
  <c r="K710" i="7"/>
  <c r="L710" i="7" s="1" a="1"/>
  <c r="L710" i="7" s="1"/>
  <c r="M710" i="7" s="1"/>
  <c r="K717" i="7"/>
  <c r="K723" i="7"/>
  <c r="K724" i="7"/>
  <c r="K739" i="7"/>
  <c r="L739" i="7" s="1" a="1"/>
  <c r="L739" i="7" s="1"/>
  <c r="K797" i="7"/>
  <c r="K159" i="7"/>
  <c r="K160" i="7"/>
  <c r="K196" i="7"/>
  <c r="K264" i="7"/>
  <c r="K282" i="7"/>
  <c r="K346" i="7"/>
  <c r="L346" i="7" s="1" a="1"/>
  <c r="L346" i="7" s="1"/>
  <c r="K347" i="7"/>
  <c r="L347" i="7" s="1" a="1"/>
  <c r="L347" i="7" s="1"/>
  <c r="K383" i="7"/>
  <c r="K384" i="7"/>
  <c r="L384" i="7" s="1" a="1"/>
  <c r="L384" i="7" s="1"/>
  <c r="K440" i="7"/>
  <c r="K454" i="7"/>
  <c r="K547" i="7"/>
  <c r="L547" i="7" s="1" a="1"/>
  <c r="L547" i="7" s="1"/>
  <c r="K585" i="7"/>
  <c r="K594" i="7"/>
  <c r="L594" i="7" s="1" a="1"/>
  <c r="L594" i="7" s="1"/>
  <c r="K615" i="7"/>
  <c r="L615" i="7" s="1" a="1"/>
  <c r="L615" i="7" s="1"/>
  <c r="K659" i="7"/>
  <c r="K718" i="7"/>
  <c r="L718" i="7" s="1" a="1"/>
  <c r="L718" i="7" s="1"/>
  <c r="K740" i="7"/>
  <c r="K763" i="7"/>
  <c r="L763" i="7" s="1" a="1"/>
  <c r="L763" i="7" s="1"/>
  <c r="K805" i="7"/>
  <c r="K814" i="7"/>
  <c r="K820" i="7"/>
  <c r="L820" i="7" s="1" a="1"/>
  <c r="L820" i="7" s="1"/>
  <c r="K357" i="7"/>
  <c r="L357" i="7" s="1" a="1"/>
  <c r="L357" i="7" s="1"/>
  <c r="K391" i="7"/>
  <c r="K436" i="7"/>
  <c r="K441" i="7"/>
  <c r="K520" i="7"/>
  <c r="K554" i="7"/>
  <c r="K595" i="7"/>
  <c r="L595" i="7" s="1" a="1"/>
  <c r="L595" i="7" s="1"/>
  <c r="K628" i="7"/>
  <c r="L628" i="7" s="1" a="1"/>
  <c r="L628" i="7" s="1"/>
  <c r="M628" i="7" s="1"/>
  <c r="K672" i="7"/>
  <c r="L672" i="7" s="1" a="1"/>
  <c r="L672" i="7" s="1"/>
  <c r="K697" i="7"/>
  <c r="K698" i="7"/>
  <c r="K711" i="7"/>
  <c r="L711" i="7" s="1" a="1"/>
  <c r="L711" i="7" s="1"/>
  <c r="K725" i="7"/>
  <c r="K741" i="7"/>
  <c r="K757" i="7"/>
  <c r="K787" i="7"/>
  <c r="K788" i="7"/>
  <c r="K789" i="7"/>
  <c r="K793" i="7"/>
  <c r="L793" i="7" s="1" a="1"/>
  <c r="L793" i="7" s="1"/>
  <c r="K801" i="7"/>
  <c r="K808" i="7"/>
  <c r="K815" i="7"/>
  <c r="K819" i="7"/>
  <c r="K417" i="7"/>
  <c r="L417" i="7" s="1" a="1"/>
  <c r="L417" i="7" s="1"/>
  <c r="K508" i="7"/>
  <c r="L508" i="7" s="1" a="1"/>
  <c r="L508" i="7" s="1"/>
  <c r="K596" i="7"/>
  <c r="K602" i="7"/>
  <c r="K607" i="7"/>
  <c r="K616" i="7"/>
  <c r="L616" i="7" s="1" a="1"/>
  <c r="L616" i="7" s="1"/>
  <c r="M616" i="7" s="1"/>
  <c r="K668" i="7"/>
  <c r="K669" i="7"/>
  <c r="K682" i="7"/>
  <c r="K683" i="7"/>
  <c r="L683" i="7" s="1" a="1"/>
  <c r="L683" i="7" s="1"/>
  <c r="K702" i="7"/>
  <c r="L702" i="7" s="1" a="1"/>
  <c r="L702" i="7" s="1"/>
  <c r="K726" i="7"/>
  <c r="K742" i="7"/>
  <c r="K749" i="7"/>
  <c r="L749" i="7" s="1" a="1"/>
  <c r="L749" i="7" s="1"/>
  <c r="K759" i="7"/>
  <c r="K764" i="7"/>
  <c r="K773" i="7"/>
  <c r="K774" i="7"/>
  <c r="L774" i="7" s="1" a="1"/>
  <c r="L774" i="7" s="1"/>
  <c r="K783" i="7"/>
  <c r="K790" i="7"/>
  <c r="L790" i="7" s="1" a="1"/>
  <c r="L790" i="7" s="1"/>
  <c r="K794" i="7"/>
  <c r="K802" i="7"/>
  <c r="K803" i="7"/>
  <c r="K806" i="7"/>
  <c r="K816" i="7"/>
  <c r="K313" i="7"/>
  <c r="K385" i="7"/>
  <c r="K472" i="7"/>
  <c r="K482" i="7"/>
  <c r="K496" i="7"/>
  <c r="K581" i="7"/>
  <c r="L581" i="7" s="1" a="1"/>
  <c r="L581" i="7" s="1"/>
  <c r="K586" i="7"/>
  <c r="L586" i="7" s="1" a="1"/>
  <c r="L586" i="7" s="1"/>
  <c r="K639" i="7"/>
  <c r="K648" i="7"/>
  <c r="L648" i="7" s="1" a="1"/>
  <c r="L648" i="7" s="1"/>
  <c r="K660" i="7"/>
  <c r="K661" i="7"/>
  <c r="L661" i="7" s="1" a="1"/>
  <c r="L661" i="7" s="1"/>
  <c r="K673" i="7"/>
  <c r="K684" i="7"/>
  <c r="L684" i="7" s="1" a="1"/>
  <c r="L684" i="7" s="1"/>
  <c r="K703" i="7"/>
  <c r="K719" i="7"/>
  <c r="K727" i="7"/>
  <c r="L727" i="7" s="1" a="1"/>
  <c r="L727" i="7" s="1"/>
  <c r="K728" i="7"/>
  <c r="L728" i="7" s="1" a="1"/>
  <c r="L728" i="7" s="1"/>
  <c r="K732" i="7"/>
  <c r="K758" i="7"/>
  <c r="K760" i="7"/>
  <c r="K798" i="7"/>
  <c r="L798" i="7" s="1" a="1"/>
  <c r="L798" i="7" s="1"/>
  <c r="K807" i="7"/>
  <c r="K813" i="7"/>
  <c r="L813" i="7" s="1" a="1"/>
  <c r="L813" i="7" s="1"/>
  <c r="K812" i="7"/>
  <c r="L812" i="7" s="1" a="1"/>
  <c r="L812" i="7" s="1"/>
  <c r="K824" i="7"/>
  <c r="L824" i="7" s="1" a="1"/>
  <c r="L824" i="7" s="1"/>
  <c r="K219" i="7"/>
  <c r="K386" i="7"/>
  <c r="K418" i="7"/>
  <c r="L418" i="7" s="1" a="1"/>
  <c r="L418" i="7" s="1"/>
  <c r="K442" i="7"/>
  <c r="K455" i="7"/>
  <c r="K529" i="7"/>
  <c r="L529" i="7" s="1" a="1"/>
  <c r="L529" i="7" s="1"/>
  <c r="M529" i="7" s="1"/>
  <c r="K548" i="7"/>
  <c r="L548" i="7" s="1" a="1"/>
  <c r="L548" i="7" s="1"/>
  <c r="K571" i="7"/>
  <c r="K597" i="7"/>
  <c r="K608" i="7"/>
  <c r="L608" i="7" s="1" a="1"/>
  <c r="L608" i="7" s="1"/>
  <c r="K609" i="7"/>
  <c r="K617" i="7"/>
  <c r="K618" i="7"/>
  <c r="K640" i="7"/>
  <c r="K632" i="7"/>
  <c r="K642" i="7"/>
  <c r="L642" i="7" s="1" a="1"/>
  <c r="L642" i="7" s="1"/>
  <c r="K649" i="7"/>
  <c r="K662" i="7"/>
  <c r="L662" i="7" s="1" a="1"/>
  <c r="L662" i="7" s="1"/>
  <c r="K694" i="7"/>
  <c r="K695" i="7"/>
  <c r="K720" i="7"/>
  <c r="L720" i="7" s="1" a="1"/>
  <c r="L720" i="7" s="1"/>
  <c r="K743" i="7"/>
  <c r="K778" i="7"/>
  <c r="K779" i="7"/>
  <c r="K811" i="7"/>
  <c r="L811" i="7" s="1" a="1"/>
  <c r="L811" i="7" s="1"/>
  <c r="K823" i="7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3" i="8"/>
  <c r="N22" i="8"/>
  <c r="N20" i="8"/>
  <c r="N21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3" i="8"/>
  <c r="K193" i="7"/>
  <c r="K327" i="7"/>
  <c r="L327" i="7" s="1" a="1"/>
  <c r="L327" i="7" s="1"/>
  <c r="M327" i="7" s="1"/>
  <c r="K344" i="7"/>
  <c r="L344" i="7" s="1" a="1"/>
  <c r="L344" i="7" s="1"/>
  <c r="M344" i="7" s="1"/>
  <c r="K355" i="7"/>
  <c r="L355" i="7" s="1" a="1"/>
  <c r="L355" i="7" s="1"/>
  <c r="K411" i="7"/>
  <c r="L411" i="7" s="1" a="1"/>
  <c r="L411" i="7" s="1"/>
  <c r="K412" i="7"/>
  <c r="L412" i="7" s="1" a="1"/>
  <c r="L412" i="7" s="1"/>
  <c r="K423" i="7"/>
  <c r="L423" i="7" s="1" a="1"/>
  <c r="L423" i="7" s="1"/>
  <c r="M423" i="7" s="1"/>
  <c r="K429" i="7"/>
  <c r="K434" i="7"/>
  <c r="L434" i="7" s="1" a="1"/>
  <c r="L434" i="7" s="1"/>
  <c r="K444" i="7"/>
  <c r="K452" i="7"/>
  <c r="L452" i="7" s="1" a="1"/>
  <c r="L452" i="7" s="1"/>
  <c r="K466" i="7"/>
  <c r="K517" i="7"/>
  <c r="L517" i="7" s="1" a="1"/>
  <c r="L517" i="7" s="1"/>
  <c r="K534" i="7"/>
  <c r="K564" i="7"/>
  <c r="L564" i="7" s="1" a="1"/>
  <c r="L564" i="7" s="1"/>
  <c r="K575" i="7"/>
  <c r="K576" i="7"/>
  <c r="L576" i="7" s="1" a="1"/>
  <c r="L576" i="7" s="1"/>
  <c r="M576" i="7" s="1"/>
  <c r="K654" i="7"/>
  <c r="L654" i="7" s="1" a="1"/>
  <c r="L654" i="7" s="1"/>
  <c r="M654" i="7" s="1"/>
  <c r="K655" i="7"/>
  <c r="K689" i="7"/>
  <c r="L689" i="7" s="1" a="1"/>
  <c r="L689" i="7" s="1"/>
  <c r="K690" i="7"/>
  <c r="K699" i="7"/>
  <c r="K730" i="7"/>
  <c r="L730" i="7" s="1" a="1"/>
  <c r="L730" i="7" s="1"/>
  <c r="K768" i="7"/>
  <c r="L768" i="7" s="1" a="1"/>
  <c r="L768" i="7" s="1"/>
  <c r="K810" i="7"/>
  <c r="L810" i="7" s="1" a="1"/>
  <c r="L810" i="7" s="1"/>
  <c r="M810" i="7" s="1"/>
  <c r="M2" i="4" a="1"/>
  <c r="M2" i="4" s="1"/>
  <c r="K3" i="7"/>
  <c r="K4" i="7"/>
  <c r="K6" i="7"/>
  <c r="K8" i="7"/>
  <c r="K9" i="7"/>
  <c r="K13" i="7"/>
  <c r="K16" i="7"/>
  <c r="K18" i="7"/>
  <c r="K20" i="7"/>
  <c r="L20" i="7" s="1" a="1"/>
  <c r="L20" i="7" s="1"/>
  <c r="K21" i="7"/>
  <c r="K29" i="7"/>
  <c r="K30" i="7"/>
  <c r="L30" i="7" s="1" a="1"/>
  <c r="L30" i="7" s="1"/>
  <c r="K31" i="7"/>
  <c r="K32" i="7"/>
  <c r="K38" i="7"/>
  <c r="K39" i="7"/>
  <c r="K40" i="7"/>
  <c r="K41" i="7"/>
  <c r="K48" i="7"/>
  <c r="K49" i="7"/>
  <c r="K75" i="7"/>
  <c r="K135" i="7"/>
  <c r="K203" i="7"/>
  <c r="K544" i="7"/>
  <c r="K148" i="7"/>
  <c r="K152" i="7"/>
  <c r="K164" i="7"/>
  <c r="K266" i="7"/>
  <c r="K267" i="7"/>
  <c r="K317" i="7"/>
  <c r="K329" i="7"/>
  <c r="K330" i="7"/>
  <c r="K352" i="7"/>
  <c r="K361" i="7"/>
  <c r="K362" i="7"/>
  <c r="K404" i="7"/>
  <c r="K460" i="7"/>
  <c r="L460" i="7" s="1" a="1"/>
  <c r="L460" i="7" s="1"/>
  <c r="K530" i="7"/>
  <c r="K549" i="7"/>
  <c r="K573" i="7"/>
  <c r="K587" i="7"/>
  <c r="K644" i="7"/>
  <c r="K645" i="7"/>
  <c r="K646" i="7"/>
  <c r="K674" i="7"/>
  <c r="K735" i="7"/>
  <c r="K751" i="7"/>
  <c r="K752" i="7"/>
  <c r="K825" i="7"/>
  <c r="K19" i="7"/>
  <c r="K34" i="7"/>
  <c r="K56" i="7"/>
  <c r="K72" i="7"/>
  <c r="K89" i="7"/>
  <c r="K123" i="7"/>
  <c r="K171" i="7"/>
  <c r="K172" i="7"/>
  <c r="K204" i="7"/>
  <c r="K207" i="7"/>
  <c r="K242" i="7"/>
  <c r="K243" i="7"/>
  <c r="K268" i="7"/>
  <c r="K284" i="7"/>
  <c r="L284" i="7" s="1" a="1"/>
  <c r="L284" i="7" s="1"/>
  <c r="K295" i="7"/>
  <c r="K331" i="7"/>
  <c r="K332" i="7"/>
  <c r="K353" i="7"/>
  <c r="K363" i="7"/>
  <c r="K420" i="7"/>
  <c r="L420" i="7" s="1" a="1"/>
  <c r="L420" i="7" s="1"/>
  <c r="K568" i="7"/>
  <c r="K629" i="7"/>
  <c r="K630" i="7"/>
  <c r="K746" i="7"/>
  <c r="K5" i="7"/>
  <c r="K10" i="7"/>
  <c r="K12" i="7"/>
  <c r="K14" i="7"/>
  <c r="K28" i="7"/>
  <c r="K35" i="7"/>
  <c r="L35" i="7" s="1" a="1"/>
  <c r="L35" i="7" s="1"/>
  <c r="K36" i="7"/>
  <c r="K45" i="7"/>
  <c r="K47" i="7"/>
  <c r="K59" i="7"/>
  <c r="K60" i="7"/>
  <c r="K61" i="7"/>
  <c r="K62" i="7"/>
  <c r="L62" i="7" s="1" a="1"/>
  <c r="L62" i="7" s="1"/>
  <c r="K68" i="7"/>
  <c r="K71" i="7"/>
  <c r="K77" i="7"/>
  <c r="L77" i="7" s="1" a="1"/>
  <c r="L77" i="7" s="1"/>
  <c r="K78" i="7"/>
  <c r="L78" i="7" s="1" a="1"/>
  <c r="L78" i="7" s="1"/>
  <c r="K93" i="7"/>
  <c r="K136" i="7"/>
  <c r="K161" i="7"/>
  <c r="K397" i="7"/>
  <c r="K7" i="7"/>
  <c r="L7" i="7" s="1" a="1"/>
  <c r="L7" i="7" s="1"/>
  <c r="K11" i="7"/>
  <c r="K15" i="7"/>
  <c r="K17" i="7"/>
  <c r="L17" i="7" s="1" a="1"/>
  <c r="L17" i="7" s="1"/>
  <c r="K24" i="7"/>
  <c r="K25" i="7"/>
  <c r="K26" i="7"/>
  <c r="L26" i="7" s="1" a="1"/>
  <c r="L26" i="7" s="1"/>
  <c r="K27" i="7"/>
  <c r="K33" i="7"/>
  <c r="K37" i="7"/>
  <c r="K44" i="7"/>
  <c r="K50" i="7"/>
  <c r="K52" i="7"/>
  <c r="K53" i="7"/>
  <c r="K54" i="7"/>
  <c r="L54" i="7" s="1" a="1"/>
  <c r="L54" i="7" s="1"/>
  <c r="K73" i="7"/>
  <c r="K79" i="7"/>
  <c r="L79" i="7" s="1" a="1"/>
  <c r="L79" i="7" s="1"/>
  <c r="K80" i="7"/>
  <c r="K96" i="7"/>
  <c r="K131" i="7"/>
  <c r="L131" i="7" s="1" a="1"/>
  <c r="L131" i="7" s="1"/>
  <c r="K142" i="7"/>
  <c r="K177" i="7"/>
  <c r="K227" i="7"/>
  <c r="K285" i="7"/>
  <c r="K333" i="7"/>
  <c r="L333" i="7" s="1" a="1"/>
  <c r="L333" i="7" s="1"/>
  <c r="K358" i="7"/>
  <c r="K419" i="7"/>
  <c r="K712" i="7"/>
  <c r="L712" i="7" s="1" a="1"/>
  <c r="L712" i="7" s="1"/>
  <c r="M712" i="7" s="1"/>
  <c r="N712" i="7" s="1"/>
  <c r="K784" i="7"/>
  <c r="K809" i="7"/>
  <c r="K42" i="7"/>
  <c r="L42" i="7" s="1" a="1"/>
  <c r="L42" i="7" s="1"/>
  <c r="K43" i="7"/>
  <c r="K98" i="7"/>
  <c r="L98" i="7" s="1" a="1"/>
  <c r="L98" i="7" s="1"/>
  <c r="K117" i="7"/>
  <c r="K124" i="7"/>
  <c r="K137" i="7"/>
  <c r="K138" i="7"/>
  <c r="K145" i="7"/>
  <c r="K149" i="7"/>
  <c r="K153" i="7"/>
  <c r="K165" i="7"/>
  <c r="L165" i="7" s="1" a="1"/>
  <c r="L165" i="7" s="1"/>
  <c r="K184" i="7"/>
  <c r="K185" i="7"/>
  <c r="K208" i="7"/>
  <c r="K228" i="7"/>
  <c r="K229" i="7"/>
  <c r="K244" i="7"/>
  <c r="K296" i="7"/>
  <c r="K334" i="7"/>
  <c r="K364" i="7"/>
  <c r="K478" i="7"/>
  <c r="K489" i="7"/>
  <c r="K499" i="7"/>
  <c r="L499" i="7" s="1" a="1"/>
  <c r="L499" i="7" s="1"/>
  <c r="K515" i="7"/>
  <c r="K598" i="7"/>
  <c r="K780" i="7"/>
  <c r="K55" i="7"/>
  <c r="L55" i="7" s="1" a="1"/>
  <c r="L55" i="7" s="1"/>
  <c r="K101" i="7"/>
  <c r="K112" i="7"/>
  <c r="K150" i="7"/>
  <c r="L150" i="7" s="1" a="1"/>
  <c r="L150" i="7" s="1"/>
  <c r="K154" i="7"/>
  <c r="K155" i="7"/>
  <c r="K166" i="7"/>
  <c r="L166" i="7" s="1" a="1"/>
  <c r="L166" i="7" s="1"/>
  <c r="K167" i="7"/>
  <c r="K209" i="7"/>
  <c r="K210" i="7"/>
  <c r="K211" i="7"/>
  <c r="K254" i="7"/>
  <c r="L254" i="7" s="1" a="1"/>
  <c r="L254" i="7" s="1"/>
  <c r="K269" i="7"/>
  <c r="K270" i="7"/>
  <c r="K286" i="7"/>
  <c r="K405" i="7"/>
  <c r="K431" i="7"/>
  <c r="K449" i="7"/>
  <c r="K474" i="7"/>
  <c r="K522" i="7"/>
  <c r="K531" i="7"/>
  <c r="K220" i="7"/>
  <c r="K265" i="7"/>
  <c r="K328" i="7"/>
  <c r="K348" i="7"/>
  <c r="L348" i="7" s="1" a="1"/>
  <c r="L348" i="7" s="1"/>
  <c r="K349" i="7"/>
  <c r="L349" i="7" s="1" a="1"/>
  <c r="L349" i="7" s="1"/>
  <c r="K350" i="7"/>
  <c r="K387" i="7"/>
  <c r="K403" i="7"/>
  <c r="K456" i="7"/>
  <c r="K481" i="7"/>
  <c r="K497" i="7"/>
  <c r="K542" i="7"/>
  <c r="K555" i="7"/>
  <c r="K556" i="7"/>
  <c r="K560" i="7"/>
  <c r="K561" i="7"/>
  <c r="K582" i="7"/>
  <c r="K619" i="7"/>
  <c r="L619" i="7" s="1" a="1"/>
  <c r="L619" i="7" s="1"/>
  <c r="K643" i="7"/>
  <c r="K704" i="7"/>
  <c r="L704" i="7" s="1" a="1"/>
  <c r="L704" i="7" s="1"/>
  <c r="K729" i="7"/>
  <c r="K770" i="7"/>
  <c r="K781" i="7"/>
  <c r="K795" i="7"/>
  <c r="L795" i="7" s="1" a="1"/>
  <c r="L795" i="7" s="1"/>
  <c r="K65" i="7"/>
  <c r="K87" i="7"/>
  <c r="K146" i="7"/>
  <c r="K156" i="7"/>
  <c r="K221" i="7"/>
  <c r="K230" i="7"/>
  <c r="K255" i="7"/>
  <c r="K256" i="7"/>
  <c r="K271" i="7"/>
  <c r="K272" i="7"/>
  <c r="K273" i="7"/>
  <c r="K335" i="7"/>
  <c r="L335" i="7" s="1" a="1"/>
  <c r="L335" i="7" s="1"/>
  <c r="K365" i="7"/>
  <c r="K366" i="7"/>
  <c r="K393" i="7"/>
  <c r="K461" i="7"/>
  <c r="L461" i="7" s="1" a="1"/>
  <c r="L461" i="7" s="1"/>
  <c r="K462" i="7"/>
  <c r="K523" i="7"/>
  <c r="K545" i="7"/>
  <c r="K557" i="7"/>
  <c r="K621" i="7"/>
  <c r="K633" i="7"/>
  <c r="K663" i="7"/>
  <c r="L663" i="7" s="1" a="1"/>
  <c r="L663" i="7" s="1"/>
  <c r="K753" i="7"/>
  <c r="L753" i="7" s="1" a="1"/>
  <c r="L753" i="7" s="1"/>
  <c r="K786" i="7"/>
  <c r="K23" i="7"/>
  <c r="K76" i="7"/>
  <c r="K120" i="7"/>
  <c r="K162" i="7"/>
  <c r="L162" i="7" s="1" a="1"/>
  <c r="L162" i="7" s="1"/>
  <c r="K168" i="7"/>
  <c r="K186" i="7"/>
  <c r="L186" i="7" s="1" a="1"/>
  <c r="L186" i="7" s="1"/>
  <c r="K231" i="7"/>
  <c r="K232" i="7"/>
  <c r="K245" i="7"/>
  <c r="K246" i="7"/>
  <c r="K257" i="7"/>
  <c r="K258" i="7"/>
  <c r="K274" i="7"/>
  <c r="K275" i="7"/>
  <c r="L275" i="7" s="1" a="1"/>
  <c r="L275" i="7" s="1"/>
  <c r="K297" i="7"/>
  <c r="K318" i="7"/>
  <c r="K319" i="7"/>
  <c r="K367" i="7"/>
  <c r="L367" i="7" s="1" a="1"/>
  <c r="L367" i="7" s="1"/>
  <c r="K394" i="7"/>
  <c r="L394" i="7" s="1" a="1"/>
  <c r="L394" i="7" s="1"/>
  <c r="K430" i="7"/>
  <c r="K450" i="7"/>
  <c r="K705" i="7"/>
  <c r="K721" i="7"/>
  <c r="K197" i="7"/>
  <c r="K198" i="7"/>
  <c r="K222" i="7"/>
  <c r="L222" i="7" s="1" a="1"/>
  <c r="L222" i="7" s="1"/>
  <c r="K276" i="7"/>
  <c r="K277" i="7"/>
  <c r="K298" i="7"/>
  <c r="K299" i="7"/>
  <c r="L299" i="7" s="1" a="1"/>
  <c r="L299" i="7" s="1"/>
  <c r="M299" i="7" s="1"/>
  <c r="N299" i="7" s="1"/>
  <c r="K320" i="7"/>
  <c r="K336" i="7"/>
  <c r="K337" i="7"/>
  <c r="L337" i="7" s="1" a="1"/>
  <c r="L337" i="7" s="1"/>
  <c r="K368" i="7"/>
  <c r="K388" i="7"/>
  <c r="L388" i="7" s="1" a="1"/>
  <c r="L388" i="7" s="1"/>
  <c r="K408" i="7"/>
  <c r="K432" i="7"/>
  <c r="K446" i="7"/>
  <c r="L446" i="7" s="1" a="1"/>
  <c r="L446" i="7" s="1"/>
  <c r="K490" i="7"/>
  <c r="L490" i="7" s="1" a="1"/>
  <c r="L490" i="7" s="1"/>
  <c r="M490" i="7" s="1"/>
  <c r="N490" i="7" s="1"/>
  <c r="K500" i="7"/>
  <c r="K524" i="7"/>
  <c r="K634" i="7"/>
  <c r="L634" i="7" s="1" a="1"/>
  <c r="L634" i="7" s="1"/>
  <c r="K651" i="7"/>
  <c r="K670" i="7"/>
  <c r="K696" i="7"/>
  <c r="K706" i="7"/>
  <c r="K736" i="7"/>
  <c r="K283" i="7"/>
  <c r="K294" i="7"/>
  <c r="L294" i="7" s="1" a="1"/>
  <c r="L294" i="7" s="1"/>
  <c r="K314" i="7"/>
  <c r="K315" i="7"/>
  <c r="L315" i="7" s="1" a="1"/>
  <c r="L315" i="7" s="1"/>
  <c r="K316" i="7"/>
  <c r="K351" i="7"/>
  <c r="L351" i="7" s="1" a="1"/>
  <c r="L351" i="7" s="1"/>
  <c r="K359" i="7"/>
  <c r="K360" i="7"/>
  <c r="K392" i="7"/>
  <c r="K396" i="7"/>
  <c r="L396" i="7" s="1" a="1"/>
  <c r="L396" i="7" s="1"/>
  <c r="K426" i="7"/>
  <c r="K447" i="7"/>
  <c r="L447" i="7" s="1" a="1"/>
  <c r="L447" i="7" s="1"/>
  <c r="K448" i="7"/>
  <c r="K457" i="7"/>
  <c r="L457" i="7" s="1" a="1"/>
  <c r="L457" i="7" s="1"/>
  <c r="K483" i="7"/>
  <c r="K498" i="7"/>
  <c r="K538" i="7"/>
  <c r="K543" i="7"/>
  <c r="K603" i="7"/>
  <c r="K650" i="7"/>
  <c r="K685" i="7"/>
  <c r="K686" i="7"/>
  <c r="K765" i="7"/>
  <c r="L765" i="7" s="1" a="1"/>
  <c r="L765" i="7" s="1"/>
  <c r="K785" i="7"/>
  <c r="K821" i="7"/>
  <c r="K822" i="7"/>
  <c r="K139" i="7"/>
  <c r="L139" i="7" s="1" a="1"/>
  <c r="L139" i="7" s="1"/>
  <c r="K163" i="7"/>
  <c r="K178" i="7"/>
  <c r="K179" i="7"/>
  <c r="K187" i="7"/>
  <c r="K233" i="7"/>
  <c r="K234" i="7"/>
  <c r="K247" i="7"/>
  <c r="K248" i="7"/>
  <c r="K249" i="7"/>
  <c r="L249" i="7" s="1" a="1"/>
  <c r="L249" i="7" s="1"/>
  <c r="K259" i="7"/>
  <c r="K278" i="7"/>
  <c r="K287" i="7"/>
  <c r="K288" i="7"/>
  <c r="L288" i="7" s="1" a="1"/>
  <c r="L288" i="7" s="1"/>
  <c r="K300" i="7"/>
  <c r="K301" i="7"/>
  <c r="K302" i="7"/>
  <c r="K321" i="7"/>
  <c r="K354" i="7"/>
  <c r="L354" i="7" s="1" a="1"/>
  <c r="L354" i="7" s="1"/>
  <c r="K369" i="7"/>
  <c r="K370" i="7"/>
  <c r="K409" i="7"/>
  <c r="K410" i="7"/>
  <c r="K427" i="7"/>
  <c r="K463" i="7"/>
  <c r="K476" i="7"/>
  <c r="L476" i="7" s="1" a="1"/>
  <c r="L476" i="7" s="1"/>
  <c r="K791" i="7"/>
  <c r="L791" i="7" s="1" a="1"/>
  <c r="L791" i="7" s="1"/>
  <c r="K792" i="7"/>
  <c r="K140" i="7"/>
  <c r="K188" i="7"/>
  <c r="L188" i="7" s="1" a="1"/>
  <c r="L188" i="7" s="1"/>
  <c r="K212" i="7"/>
  <c r="L212" i="7" s="1" a="1"/>
  <c r="L212" i="7" s="1"/>
  <c r="K289" i="7"/>
  <c r="K303" i="7"/>
  <c r="K322" i="7"/>
  <c r="K371" i="7"/>
  <c r="K372" i="7"/>
  <c r="K398" i="7"/>
  <c r="K421" i="7"/>
  <c r="L421" i="7" s="1" a="1"/>
  <c r="L421" i="7" s="1"/>
  <c r="K437" i="7"/>
  <c r="L437" i="7" s="1" a="1"/>
  <c r="L437" i="7" s="1"/>
  <c r="K491" i="7"/>
  <c r="K525" i="7"/>
  <c r="K550" i="7"/>
  <c r="K588" i="7"/>
  <c r="K647" i="7"/>
  <c r="K652" i="7"/>
  <c r="K671" i="7"/>
  <c r="K687" i="7"/>
  <c r="K713" i="7"/>
  <c r="K714" i="7"/>
  <c r="K715" i="7"/>
  <c r="K737" i="7"/>
  <c r="K738" i="7"/>
  <c r="K754" i="7"/>
  <c r="K796" i="7"/>
  <c r="K157" i="7"/>
  <c r="K180" i="7"/>
  <c r="K235" i="7"/>
  <c r="K260" i="7"/>
  <c r="K290" i="7"/>
  <c r="K304" i="7"/>
  <c r="K305" i="7"/>
  <c r="K323" i="7"/>
  <c r="K338" i="7"/>
  <c r="K339" i="7"/>
  <c r="K373" i="7"/>
  <c r="K422" i="7"/>
  <c r="K425" i="7"/>
  <c r="K433" i="7"/>
  <c r="K451" i="7"/>
  <c r="K492" i="7"/>
  <c r="L492" i="7" s="1" a="1"/>
  <c r="L492" i="7" s="1"/>
  <c r="K493" i="7"/>
  <c r="K501" i="7"/>
  <c r="K526" i="7"/>
  <c r="K562" i="7"/>
  <c r="K574" i="7"/>
  <c r="K622" i="7"/>
  <c r="L622" i="7" s="1" a="1"/>
  <c r="L622" i="7" s="1"/>
  <c r="K675" i="7"/>
  <c r="K676" i="7"/>
  <c r="L676" i="7" s="1" a="1"/>
  <c r="L676" i="7" s="1"/>
  <c r="K688" i="7"/>
  <c r="K57" i="7"/>
  <c r="K69" i="7"/>
  <c r="K90" i="7"/>
  <c r="K94" i="7"/>
  <c r="L94" i="7" s="1" a="1"/>
  <c r="L94" i="7" s="1"/>
  <c r="K97" i="7"/>
  <c r="K102" i="7"/>
  <c r="K113" i="7"/>
  <c r="K118" i="7"/>
  <c r="K125" i="7"/>
  <c r="K126" i="7"/>
  <c r="L126" i="7" s="1" a="1"/>
  <c r="L126" i="7" s="1"/>
  <c r="K129" i="7"/>
  <c r="K130" i="7"/>
  <c r="K134" i="7"/>
  <c r="L134" i="7" s="1" a="1"/>
  <c r="L134" i="7" s="1"/>
  <c r="K143" i="7"/>
  <c r="K169" i="7"/>
  <c r="L169" i="7" s="1" a="1"/>
  <c r="L169" i="7" s="1"/>
  <c r="K173" i="7"/>
  <c r="K223" i="7"/>
  <c r="K224" i="7"/>
  <c r="K225" i="7"/>
  <c r="K236" i="7"/>
  <c r="L236" i="7" s="1" a="1"/>
  <c r="L236" i="7" s="1"/>
  <c r="K250" i="7"/>
  <c r="K261" i="7"/>
  <c r="K551" i="7"/>
  <c r="K583" i="7"/>
  <c r="K103" i="7"/>
  <c r="K215" i="7"/>
  <c r="K251" i="7"/>
  <c r="L251" i="7" s="1" a="1"/>
  <c r="L251" i="7" s="1"/>
  <c r="K310" i="7"/>
  <c r="K376" i="7"/>
  <c r="K377" i="7"/>
  <c r="K378" i="7"/>
  <c r="K389" i="7"/>
  <c r="K400" i="7"/>
  <c r="K406" i="7"/>
  <c r="K407" i="7"/>
  <c r="L407" i="7" s="1" a="1"/>
  <c r="L407" i="7" s="1"/>
  <c r="K458" i="7"/>
  <c r="L458" i="7" s="1" a="1"/>
  <c r="L458" i="7" s="1"/>
  <c r="K459" i="7"/>
  <c r="K473" i="7"/>
  <c r="K477" i="7"/>
  <c r="K484" i="7"/>
  <c r="K503" i="7"/>
  <c r="K513" i="7"/>
  <c r="L513" i="7" s="1" a="1"/>
  <c r="L513" i="7" s="1"/>
  <c r="K514" i="7"/>
  <c r="K521" i="7"/>
  <c r="K536" i="7"/>
  <c r="K567" i="7"/>
  <c r="K572" i="7"/>
  <c r="K620" i="7"/>
  <c r="K707" i="7"/>
  <c r="K766" i="7"/>
  <c r="K775" i="7"/>
  <c r="K22" i="7"/>
  <c r="L22" i="7" s="1" a="1"/>
  <c r="L22" i="7" s="1"/>
  <c r="K46" i="7"/>
  <c r="K58" i="7"/>
  <c r="K64" i="7"/>
  <c r="K70" i="7"/>
  <c r="K74" i="7"/>
  <c r="K81" i="7"/>
  <c r="K82" i="7"/>
  <c r="K91" i="7"/>
  <c r="K95" i="7"/>
  <c r="L95" i="7" s="1" a="1"/>
  <c r="L95" i="7" s="1"/>
  <c r="K99" i="7"/>
  <c r="K105" i="7"/>
  <c r="L105" i="7" s="1" a="1"/>
  <c r="L105" i="7" s="1"/>
  <c r="K107" i="7"/>
  <c r="K109" i="7"/>
  <c r="K114" i="7"/>
  <c r="K121" i="7"/>
  <c r="K127" i="7"/>
  <c r="K132" i="7"/>
  <c r="K141" i="7"/>
  <c r="K151" i="7"/>
  <c r="K174" i="7"/>
  <c r="K181" i="7"/>
  <c r="K199" i="7"/>
  <c r="K213" i="7"/>
  <c r="K226" i="7"/>
  <c r="K241" i="7"/>
  <c r="K263" i="7"/>
  <c r="K51" i="7"/>
  <c r="K63" i="7"/>
  <c r="K66" i="7"/>
  <c r="K67" i="7"/>
  <c r="L67" i="7" s="1" a="1"/>
  <c r="L67" i="7" s="1"/>
  <c r="K88" i="7"/>
  <c r="L88" i="7" s="1" a="1"/>
  <c r="L88" i="7" s="1"/>
  <c r="K100" i="7"/>
  <c r="K108" i="7"/>
  <c r="L108" i="7" s="1" a="1"/>
  <c r="L108" i="7" s="1"/>
  <c r="K158" i="7"/>
  <c r="K182" i="7"/>
  <c r="L182" i="7" s="1" a="1"/>
  <c r="L182" i="7" s="1"/>
  <c r="M182" i="7" s="1"/>
  <c r="N182" i="7" s="1"/>
  <c r="K189" i="7"/>
  <c r="K200" i="7"/>
  <c r="K237" i="7"/>
  <c r="K238" i="7"/>
  <c r="L238" i="7" s="1" a="1"/>
  <c r="L238" i="7" s="1"/>
  <c r="K291" i="7"/>
  <c r="K340" i="7"/>
  <c r="K341" i="7"/>
  <c r="K438" i="7"/>
  <c r="K443" i="7"/>
  <c r="K464" i="7"/>
  <c r="K509" i="7"/>
  <c r="K510" i="7"/>
  <c r="K527" i="7"/>
  <c r="L527" i="7" s="1" a="1"/>
  <c r="L527" i="7" s="1"/>
  <c r="K539" i="7"/>
  <c r="K599" i="7"/>
  <c r="K623" i="7"/>
  <c r="K733" i="7"/>
  <c r="K744" i="7"/>
  <c r="K83" i="7"/>
  <c r="K84" i="7"/>
  <c r="L84" i="7" s="1" a="1"/>
  <c r="L84" i="7" s="1"/>
  <c r="K85" i="7"/>
  <c r="K86" i="7"/>
  <c r="L86" i="7" s="1" a="1"/>
  <c r="L86" i="7" s="1"/>
  <c r="K106" i="7"/>
  <c r="K111" i="7"/>
  <c r="L111" i="7" s="1" a="1"/>
  <c r="L111" i="7" s="1"/>
  <c r="K115" i="7"/>
  <c r="K119" i="7"/>
  <c r="K122" i="7"/>
  <c r="L122" i="7" s="1" a="1"/>
  <c r="L122" i="7" s="1"/>
  <c r="K128" i="7"/>
  <c r="K144" i="7"/>
  <c r="L144" i="7" s="1" a="1"/>
  <c r="L144" i="7" s="1"/>
  <c r="K170" i="7"/>
  <c r="K175" i="7"/>
  <c r="K176" i="7"/>
  <c r="L176" i="7" s="1" a="1"/>
  <c r="L176" i="7" s="1"/>
  <c r="K183" i="7"/>
  <c r="K190" i="7"/>
  <c r="K191" i="7"/>
  <c r="K201" i="7"/>
  <c r="K205" i="7"/>
  <c r="K206" i="7"/>
  <c r="K214" i="7"/>
  <c r="K239" i="7"/>
  <c r="K279" i="7"/>
  <c r="K306" i="7"/>
  <c r="K502" i="7"/>
  <c r="L502" i="7" s="1" a="1"/>
  <c r="L502" i="7" s="1"/>
  <c r="K110" i="7"/>
  <c r="K280" i="7"/>
  <c r="K281" i="7"/>
  <c r="K307" i="7"/>
  <c r="K308" i="7"/>
  <c r="L308" i="7" s="1" a="1"/>
  <c r="L308" i="7" s="1"/>
  <c r="K324" i="7"/>
  <c r="K342" i="7"/>
  <c r="K343" i="7"/>
  <c r="K374" i="7"/>
  <c r="K428" i="7"/>
  <c r="L428" i="7" s="1" a="1"/>
  <c r="L428" i="7" s="1"/>
  <c r="K516" i="7"/>
  <c r="K540" i="7"/>
  <c r="K589" i="7"/>
  <c r="K604" i="7"/>
  <c r="K610" i="7"/>
  <c r="K611" i="7"/>
  <c r="L611" i="7" s="1" a="1"/>
  <c r="L611" i="7" s="1"/>
  <c r="K612" i="7"/>
  <c r="K624" i="7"/>
  <c r="K635" i="7"/>
  <c r="L635" i="7" s="1" a="1"/>
  <c r="L635" i="7" s="1"/>
  <c r="K653" i="7"/>
  <c r="K664" i="7"/>
  <c r="K722" i="7"/>
  <c r="K755" i="7"/>
  <c r="K756" i="7"/>
  <c r="L756" i="7" s="1" a="1"/>
  <c r="L756" i="7" s="1"/>
  <c r="K767" i="7"/>
  <c r="K771" i="7"/>
  <c r="K92" i="7"/>
  <c r="L92" i="7" s="1" a="1"/>
  <c r="L92" i="7" s="1"/>
  <c r="K116" i="7"/>
  <c r="L116" i="7" s="1" a="1"/>
  <c r="L116" i="7" s="1"/>
  <c r="K147" i="7"/>
  <c r="L147" i="7" s="1" a="1"/>
  <c r="L147" i="7" s="1"/>
  <c r="K192" i="7"/>
  <c r="K240" i="7"/>
  <c r="K262" i="7"/>
  <c r="K292" i="7"/>
  <c r="K293" i="7"/>
  <c r="K309" i="7"/>
  <c r="K325" i="7"/>
  <c r="L325" i="7" s="1" a="1"/>
  <c r="L325" i="7" s="1"/>
  <c r="M325" i="7" s="1"/>
  <c r="N325" i="7" s="1"/>
  <c r="K326" i="7"/>
  <c r="L326" i="7" s="1" a="1"/>
  <c r="L326" i="7" s="1"/>
  <c r="K375" i="7"/>
  <c r="K399" i="7"/>
  <c r="K465" i="7"/>
  <c r="K479" i="7"/>
  <c r="K494" i="7"/>
  <c r="L494" i="7" s="1" a="1"/>
  <c r="L494" i="7" s="1"/>
  <c r="K504" i="7"/>
  <c r="K511" i="7"/>
  <c r="K533" i="7"/>
  <c r="K541" i="7"/>
  <c r="K559" i="7"/>
  <c r="K563" i="7"/>
  <c r="K590" i="7"/>
  <c r="K665" i="7"/>
  <c r="L665" i="7" s="1" a="1"/>
  <c r="L665" i="7" s="1"/>
  <c r="K761" i="7"/>
  <c r="K194" i="7"/>
  <c r="L194" i="7" s="1" a="1"/>
  <c r="L194" i="7" s="1"/>
  <c r="K216" i="7"/>
  <c r="K311" i="7"/>
  <c r="K379" i="7"/>
  <c r="K401" i="7"/>
  <c r="K424" i="7"/>
  <c r="L424" i="7" s="1" a="1"/>
  <c r="L424" i="7" s="1"/>
  <c r="K552" i="7"/>
  <c r="K553" i="7"/>
  <c r="K565" i="7"/>
  <c r="K577" i="7"/>
  <c r="K580" i="7"/>
  <c r="L580" i="7" s="1" a="1"/>
  <c r="L580" i="7" s="1"/>
  <c r="K600" i="7"/>
  <c r="K605" i="7"/>
  <c r="L605" i="7" s="1" a="1"/>
  <c r="L605" i="7" s="1"/>
  <c r="K606" i="7"/>
  <c r="L606" i="7" s="1" a="1"/>
  <c r="L606" i="7" s="1"/>
  <c r="K631" i="7"/>
  <c r="K656" i="7"/>
  <c r="K677" i="7"/>
  <c r="K678" i="7"/>
  <c r="K734" i="7"/>
  <c r="K745" i="7"/>
  <c r="K750" i="7"/>
  <c r="K2" i="7"/>
  <c r="W15" i="7"/>
  <c r="W5" i="7"/>
  <c r="C5" i="6"/>
  <c r="D5" i="6"/>
  <c r="B5" i="6"/>
  <c r="F4" i="6"/>
  <c r="C4" i="6"/>
  <c r="D4" i="6"/>
  <c r="B4" i="6"/>
  <c r="E27" i="5"/>
  <c r="AB27" i="5"/>
  <c r="V27" i="5"/>
  <c r="AT23" i="5"/>
  <c r="AT26" i="5"/>
  <c r="AT29" i="5"/>
  <c r="AC15" i="5"/>
  <c r="AD15" i="5" s="1"/>
  <c r="AC8" i="5"/>
  <c r="AD8" i="5" s="1"/>
  <c r="AC11" i="5"/>
  <c r="AD11" i="5" s="1"/>
  <c r="AC13" i="5"/>
  <c r="AD13" i="5" s="1"/>
  <c r="AC10" i="5"/>
  <c r="AD10" i="5" s="1"/>
  <c r="AC25" i="5"/>
  <c r="AD25" i="5" s="1"/>
  <c r="AC12" i="5"/>
  <c r="AD12" i="5" s="1"/>
  <c r="AC19" i="5"/>
  <c r="AD19" i="5" s="1"/>
  <c r="AC9" i="5"/>
  <c r="AD9" i="5" s="1"/>
  <c r="AC17" i="5"/>
  <c r="AD17" i="5" s="1"/>
  <c r="AC24" i="5"/>
  <c r="AD24" i="5" s="1"/>
  <c r="AC21" i="5"/>
  <c r="AD21" i="5" s="1"/>
  <c r="AC16" i="5"/>
  <c r="AD16" i="5" s="1"/>
  <c r="AC18" i="5"/>
  <c r="AD18" i="5" s="1"/>
  <c r="AC22" i="5"/>
  <c r="AD22" i="5" s="1"/>
  <c r="AC20" i="5"/>
  <c r="AD20" i="5" s="1"/>
  <c r="AC14" i="5"/>
  <c r="AD14" i="5" s="1"/>
  <c r="AC23" i="5"/>
  <c r="AD23" i="5" s="1"/>
  <c r="E45" i="5"/>
  <c r="H45" i="5" s="1"/>
  <c r="W10" i="5"/>
  <c r="X10" i="5" s="1"/>
  <c r="W8" i="5"/>
  <c r="X8" i="5" s="1"/>
  <c r="W17" i="5"/>
  <c r="X17" i="5" s="1"/>
  <c r="W16" i="5"/>
  <c r="X16" i="5" s="1"/>
  <c r="W11" i="5"/>
  <c r="X11" i="5" s="1"/>
  <c r="W25" i="5"/>
  <c r="X25" i="5" s="1"/>
  <c r="W18" i="5"/>
  <c r="X18" i="5" s="1"/>
  <c r="W19" i="5"/>
  <c r="X19" i="5" s="1"/>
  <c r="W13" i="5"/>
  <c r="X13" i="5" s="1"/>
  <c r="W22" i="5"/>
  <c r="X22" i="5" s="1"/>
  <c r="W24" i="5"/>
  <c r="X24" i="5" s="1"/>
  <c r="W9" i="5"/>
  <c r="X9" i="5" s="1"/>
  <c r="W21" i="5"/>
  <c r="X21" i="5" s="1"/>
  <c r="W20" i="5"/>
  <c r="X20" i="5" s="1"/>
  <c r="W14" i="5"/>
  <c r="X14" i="5" s="1"/>
  <c r="W15" i="5"/>
  <c r="X15" i="5" s="1"/>
  <c r="W23" i="5"/>
  <c r="X23" i="5" s="1"/>
  <c r="W12" i="5"/>
  <c r="X12" i="5" s="1"/>
  <c r="E10" i="5"/>
  <c r="H10" i="5" s="1"/>
  <c r="E8" i="5"/>
  <c r="H8" i="5" s="1"/>
  <c r="E15" i="5"/>
  <c r="H15" i="5" s="1"/>
  <c r="E23" i="5"/>
  <c r="H23" i="5" s="1"/>
  <c r="E9" i="5"/>
  <c r="H9" i="5" s="1"/>
  <c r="E25" i="5"/>
  <c r="H25" i="5" s="1"/>
  <c r="E22" i="5"/>
  <c r="H22" i="5" s="1"/>
  <c r="E14" i="5"/>
  <c r="H14" i="5" s="1"/>
  <c r="E21" i="5"/>
  <c r="H21" i="5" s="1"/>
  <c r="E24" i="5"/>
  <c r="H24" i="5" s="1"/>
  <c r="E17" i="5"/>
  <c r="H17" i="5" s="1"/>
  <c r="E16" i="5"/>
  <c r="H16" i="5" s="1"/>
  <c r="E19" i="5"/>
  <c r="H19" i="5" s="1"/>
  <c r="E13" i="5"/>
  <c r="H13" i="5" s="1"/>
  <c r="E18" i="5"/>
  <c r="H18" i="5" s="1"/>
  <c r="E12" i="5"/>
  <c r="H12" i="5" s="1"/>
  <c r="E20" i="5"/>
  <c r="H20" i="5" s="1"/>
  <c r="E11" i="5"/>
  <c r="H11" i="5" s="1"/>
  <c r="O29" i="4"/>
  <c r="O27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P17" i="4"/>
  <c r="V16" i="4"/>
  <c r="V13" i="4"/>
  <c r="Y17" i="4"/>
  <c r="Y7" i="4"/>
  <c r="M4" i="4" a="1"/>
  <c r="M4" i="4" s="1"/>
  <c r="N4" i="4" s="1"/>
  <c r="M12" i="4" a="1"/>
  <c r="M12" i="4" s="1"/>
  <c r="N12" i="4" s="1"/>
  <c r="M13" i="4" a="1"/>
  <c r="M13" i="4" s="1"/>
  <c r="M17" i="4" a="1"/>
  <c r="M17" i="4" s="1"/>
  <c r="M19" i="4" a="1"/>
  <c r="M19" i="4" s="1"/>
  <c r="M20" i="4" a="1"/>
  <c r="M20" i="4" s="1"/>
  <c r="N20" i="4" s="1"/>
  <c r="O3" i="4"/>
  <c r="O4" i="4"/>
  <c r="P4" i="4" s="1"/>
  <c r="O5" i="4"/>
  <c r="O6" i="4"/>
  <c r="O7" i="4"/>
  <c r="P7" i="4" s="1"/>
  <c r="O8" i="4"/>
  <c r="O9" i="4"/>
  <c r="O10" i="4"/>
  <c r="O11" i="4"/>
  <c r="O12" i="4"/>
  <c r="P12" i="4" s="1"/>
  <c r="O13" i="4"/>
  <c r="P13" i="4" s="1"/>
  <c r="O14" i="4"/>
  <c r="P14" i="4" s="1"/>
  <c r="O15" i="4"/>
  <c r="O16" i="4"/>
  <c r="O17" i="4"/>
  <c r="O18" i="4"/>
  <c r="O19" i="4"/>
  <c r="P19" i="4" s="1"/>
  <c r="O20" i="4"/>
  <c r="P20" i="4" s="1"/>
  <c r="O21" i="4"/>
  <c r="O22" i="4"/>
  <c r="O23" i="4"/>
  <c r="O24" i="4"/>
  <c r="O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" i="4"/>
  <c r="L3" i="4"/>
  <c r="L4" i="4"/>
  <c r="L5" i="4"/>
  <c r="L6" i="4"/>
  <c r="L7" i="4"/>
  <c r="M7" i="4" s="1" a="1"/>
  <c r="M7" i="4" s="1"/>
  <c r="N7" i="4" s="1"/>
  <c r="L8" i="4"/>
  <c r="L9" i="4"/>
  <c r="L10" i="4"/>
  <c r="L11" i="4"/>
  <c r="L12" i="4"/>
  <c r="L13" i="4"/>
  <c r="N13" i="4" s="1"/>
  <c r="L14" i="4"/>
  <c r="M14" i="4" s="1" a="1"/>
  <c r="M14" i="4" s="1"/>
  <c r="L15" i="4"/>
  <c r="M15" i="4" s="1" a="1"/>
  <c r="M15" i="4" s="1"/>
  <c r="L16" i="4"/>
  <c r="L17" i="4"/>
  <c r="N17" i="4" s="1"/>
  <c r="L18" i="4"/>
  <c r="L19" i="4"/>
  <c r="N19" i="4" s="1"/>
  <c r="L20" i="4"/>
  <c r="L21" i="4"/>
  <c r="M21" i="4" s="1" a="1"/>
  <c r="M21" i="4" s="1"/>
  <c r="L22" i="4"/>
  <c r="L23" i="4"/>
  <c r="M23" i="4" s="1" a="1"/>
  <c r="M23" i="4" s="1"/>
  <c r="L24" i="4"/>
  <c r="L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" i="4"/>
  <c r="R6" i="1"/>
  <c r="S6" i="2"/>
  <c r="Y9" i="2"/>
  <c r="Y8" i="2"/>
  <c r="X9" i="2"/>
  <c r="X8" i="2"/>
  <c r="Q3" i="1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12" i="3"/>
  <c r="X9" i="1"/>
  <c r="X8" i="1"/>
  <c r="W9" i="1"/>
  <c r="W8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12" i="1"/>
  <c r="W39" i="1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12" i="2"/>
  <c r="X36" i="2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12" i="3"/>
  <c r="T23" i="2"/>
  <c r="T15" i="2"/>
  <c r="S30" i="1"/>
  <c r="S28" i="1"/>
  <c r="S35" i="1"/>
  <c r="R12" i="1"/>
  <c r="R22" i="1"/>
  <c r="R15" i="1"/>
  <c r="R3" i="2"/>
  <c r="U3" i="3"/>
  <c r="K16" i="3"/>
  <c r="K21" i="3"/>
  <c r="K22" i="3"/>
  <c r="K46" i="3"/>
  <c r="K53" i="3"/>
  <c r="K63" i="3"/>
  <c r="K64" i="3"/>
  <c r="K65" i="3"/>
  <c r="K71" i="3"/>
  <c r="K90" i="3"/>
  <c r="K103" i="3"/>
  <c r="K119" i="3"/>
  <c r="K126" i="3"/>
  <c r="K162" i="3"/>
  <c r="L162" i="3" s="1" a="1"/>
  <c r="L162" i="3" s="1"/>
  <c r="K173" i="3"/>
  <c r="K177" i="3"/>
  <c r="K222" i="3"/>
  <c r="K223" i="3"/>
  <c r="L223" i="3" s="1" a="1"/>
  <c r="L223" i="3" s="1"/>
  <c r="K238" i="3"/>
  <c r="K243" i="3"/>
  <c r="K308" i="3"/>
  <c r="K347" i="3"/>
  <c r="K368" i="3"/>
  <c r="K374" i="3"/>
  <c r="K54" i="3"/>
  <c r="K55" i="3"/>
  <c r="L55" i="3" s="1" a="1"/>
  <c r="L55" i="3" s="1"/>
  <c r="K72" i="3"/>
  <c r="K100" i="3"/>
  <c r="K143" i="3"/>
  <c r="K164" i="3"/>
  <c r="K165" i="3"/>
  <c r="K166" i="3"/>
  <c r="K178" i="3"/>
  <c r="K187" i="3"/>
  <c r="K198" i="3"/>
  <c r="K234" i="3"/>
  <c r="K261" i="3"/>
  <c r="L261" i="3" s="1" a="1"/>
  <c r="L261" i="3" s="1"/>
  <c r="K278" i="3"/>
  <c r="K281" i="3"/>
  <c r="K358" i="3"/>
  <c r="K375" i="3"/>
  <c r="K384" i="3"/>
  <c r="K387" i="3"/>
  <c r="K393" i="3"/>
  <c r="K397" i="3"/>
  <c r="K412" i="3"/>
  <c r="K416" i="3"/>
  <c r="K417" i="3"/>
  <c r="L417" i="3" s="1" a="1"/>
  <c r="L417" i="3" s="1"/>
  <c r="K424" i="3"/>
  <c r="L424" i="3" s="1" a="1"/>
  <c r="L424" i="3" s="1"/>
  <c r="K11" i="3"/>
  <c r="K23" i="3"/>
  <c r="K24" i="3"/>
  <c r="K56" i="3"/>
  <c r="K57" i="3"/>
  <c r="K66" i="3"/>
  <c r="L66" i="3" s="1" a="1"/>
  <c r="L66" i="3" s="1"/>
  <c r="K77" i="3"/>
  <c r="K86" i="3"/>
  <c r="L86" i="3" s="1" a="1"/>
  <c r="L86" i="3" s="1"/>
  <c r="K91" i="3"/>
  <c r="K116" i="3"/>
  <c r="K120" i="3"/>
  <c r="K188" i="3"/>
  <c r="K218" i="3"/>
  <c r="K227" i="3"/>
  <c r="K229" i="3"/>
  <c r="K239" i="3"/>
  <c r="K297" i="3"/>
  <c r="K299" i="3"/>
  <c r="K305" i="3"/>
  <c r="K321" i="3"/>
  <c r="K322" i="3"/>
  <c r="K324" i="3"/>
  <c r="K325" i="3"/>
  <c r="K388" i="3"/>
  <c r="K403" i="3"/>
  <c r="L403" i="3" s="1" a="1"/>
  <c r="L403" i="3" s="1"/>
  <c r="K15" i="3"/>
  <c r="K34" i="3"/>
  <c r="L34" i="3" s="1" a="1"/>
  <c r="L34" i="3" s="1"/>
  <c r="K35" i="3"/>
  <c r="K36" i="3"/>
  <c r="K37" i="3"/>
  <c r="K47" i="3"/>
  <c r="K104" i="3"/>
  <c r="K124" i="3"/>
  <c r="K144" i="3"/>
  <c r="K149" i="3"/>
  <c r="K167" i="3"/>
  <c r="K176" i="3"/>
  <c r="K179" i="3"/>
  <c r="K189" i="3"/>
  <c r="K199" i="3"/>
  <c r="K216" i="3"/>
  <c r="K240" i="3"/>
  <c r="K247" i="3"/>
  <c r="K270" i="3"/>
  <c r="K273" i="3"/>
  <c r="K313" i="3"/>
  <c r="K334" i="3"/>
  <c r="K378" i="3"/>
  <c r="L378" i="3" s="1" a="1"/>
  <c r="L378" i="3" s="1"/>
  <c r="K431" i="3"/>
  <c r="K432" i="3"/>
  <c r="K92" i="3"/>
  <c r="K128" i="3"/>
  <c r="K145" i="3"/>
  <c r="K150" i="3"/>
  <c r="K152" i="3"/>
  <c r="L152" i="3" s="1" a="1"/>
  <c r="L152" i="3" s="1"/>
  <c r="K153" i="3"/>
  <c r="K174" i="3"/>
  <c r="K181" i="3"/>
  <c r="K192" i="3"/>
  <c r="K200" i="3"/>
  <c r="K230" i="3"/>
  <c r="K244" i="3"/>
  <c r="K249" i="3"/>
  <c r="K271" i="3"/>
  <c r="L271" i="3" s="1" a="1"/>
  <c r="L271" i="3" s="1"/>
  <c r="K274" i="3"/>
  <c r="K284" i="3"/>
  <c r="K307" i="3"/>
  <c r="K330" i="3"/>
  <c r="K337" i="3"/>
  <c r="K340" i="3"/>
  <c r="K351" i="3"/>
  <c r="L351" i="3" s="1" a="1"/>
  <c r="L351" i="3" s="1"/>
  <c r="K385" i="3"/>
  <c r="K398" i="3"/>
  <c r="K401" i="3"/>
  <c r="K433" i="3"/>
  <c r="K25" i="3"/>
  <c r="K38" i="3"/>
  <c r="K48" i="3"/>
  <c r="K58" i="3"/>
  <c r="L58" i="3" s="1" a="1"/>
  <c r="L58" i="3" s="1"/>
  <c r="K78" i="3"/>
  <c r="K79" i="3"/>
  <c r="K85" i="3"/>
  <c r="K114" i="3"/>
  <c r="K117" i="3"/>
  <c r="K131" i="3"/>
  <c r="K135" i="3"/>
  <c r="K193" i="3"/>
  <c r="K201" i="3"/>
  <c r="K231" i="3"/>
  <c r="K275" i="3"/>
  <c r="K285" i="3"/>
  <c r="K301" i="3"/>
  <c r="K311" i="3"/>
  <c r="K326" i="3"/>
  <c r="K328" i="3"/>
  <c r="L328" i="3" s="1" a="1"/>
  <c r="L328" i="3" s="1"/>
  <c r="K333" i="3"/>
  <c r="K339" i="3"/>
  <c r="K348" i="3"/>
  <c r="K365" i="3"/>
  <c r="K404" i="3"/>
  <c r="K4" i="3"/>
  <c r="K12" i="3"/>
  <c r="K26" i="3"/>
  <c r="L26" i="3" s="1" a="1"/>
  <c r="L26" i="3" s="1"/>
  <c r="K27" i="3"/>
  <c r="K39" i="3"/>
  <c r="K49" i="3"/>
  <c r="K59" i="3"/>
  <c r="K67" i="3"/>
  <c r="K73" i="3"/>
  <c r="K74" i="3"/>
  <c r="K75" i="3"/>
  <c r="K93" i="3"/>
  <c r="K121" i="3"/>
  <c r="K136" i="3"/>
  <c r="K151" i="3"/>
  <c r="K154" i="3"/>
  <c r="K155" i="3"/>
  <c r="K184" i="3"/>
  <c r="K194" i="3"/>
  <c r="K205" i="3"/>
  <c r="K206" i="3"/>
  <c r="K220" i="3"/>
  <c r="K262" i="3"/>
  <c r="K300" i="3"/>
  <c r="K327" i="3"/>
  <c r="K5" i="3"/>
  <c r="K7" i="3"/>
  <c r="K9" i="3"/>
  <c r="L9" i="3" s="1" a="1"/>
  <c r="L9" i="3" s="1"/>
  <c r="K13" i="3"/>
  <c r="K17" i="3"/>
  <c r="K28" i="3"/>
  <c r="K29" i="3"/>
  <c r="K30" i="3"/>
  <c r="K50" i="3"/>
  <c r="K68" i="3"/>
  <c r="K69" i="3"/>
  <c r="K80" i="3"/>
  <c r="K81" i="3"/>
  <c r="K94" i="3"/>
  <c r="K132" i="3"/>
  <c r="K248" i="3"/>
  <c r="K264" i="3"/>
  <c r="K310" i="3"/>
  <c r="K369" i="3"/>
  <c r="K394" i="3"/>
  <c r="K409" i="3"/>
  <c r="K434" i="3"/>
  <c r="K437" i="3"/>
  <c r="K438" i="3"/>
  <c r="K449" i="3"/>
  <c r="K105" i="3"/>
  <c r="K133" i="3"/>
  <c r="K169" i="3"/>
  <c r="K197" i="3"/>
  <c r="K202" i="3"/>
  <c r="K224" i="3"/>
  <c r="K228" i="3"/>
  <c r="L228" i="3" s="1" a="1"/>
  <c r="L228" i="3" s="1"/>
  <c r="K232" i="3"/>
  <c r="K235" i="3"/>
  <c r="K241" i="3"/>
  <c r="K246" i="3"/>
  <c r="K250" i="3"/>
  <c r="L250" i="3" s="1" a="1"/>
  <c r="L250" i="3" s="1"/>
  <c r="K254" i="3"/>
  <c r="K258" i="3"/>
  <c r="K267" i="3"/>
  <c r="K279" i="3"/>
  <c r="K332" i="3"/>
  <c r="L332" i="3" s="1" a="1"/>
  <c r="L332" i="3" s="1"/>
  <c r="K335" i="3"/>
  <c r="L335" i="3" s="1" a="1"/>
  <c r="L335" i="3" s="1"/>
  <c r="K352" i="3"/>
  <c r="K366" i="3"/>
  <c r="K405" i="3"/>
  <c r="K413" i="3"/>
  <c r="K418" i="3"/>
  <c r="K439" i="3"/>
  <c r="L439" i="3" s="1" a="1"/>
  <c r="L439" i="3" s="1"/>
  <c r="K440" i="3"/>
  <c r="K18" i="3"/>
  <c r="K83" i="3"/>
  <c r="K95" i="3"/>
  <c r="K146" i="3"/>
  <c r="K170" i="3"/>
  <c r="K251" i="3"/>
  <c r="K259" i="3"/>
  <c r="K265" i="3"/>
  <c r="K276" i="3"/>
  <c r="K286" i="3"/>
  <c r="K287" i="3"/>
  <c r="K288" i="3"/>
  <c r="K314" i="3"/>
  <c r="L314" i="3" s="1" a="1"/>
  <c r="L314" i="3" s="1"/>
  <c r="K315" i="3"/>
  <c r="K331" i="3"/>
  <c r="K345" i="3"/>
  <c r="K349" i="3"/>
  <c r="K362" i="3"/>
  <c r="K376" i="3"/>
  <c r="K406" i="3"/>
  <c r="K435" i="3"/>
  <c r="K436" i="3"/>
  <c r="K441" i="3"/>
  <c r="K442" i="3"/>
  <c r="L442" i="3" s="1" a="1"/>
  <c r="L442" i="3" s="1"/>
  <c r="K450" i="3"/>
  <c r="K40" i="3"/>
  <c r="L40" i="3" s="1" a="1"/>
  <c r="L40" i="3" s="1"/>
  <c r="K41" i="3"/>
  <c r="K42" i="3"/>
  <c r="K76" i="3"/>
  <c r="K96" i="3"/>
  <c r="K102" i="3"/>
  <c r="K106" i="3"/>
  <c r="K108" i="3"/>
  <c r="K127" i="3"/>
  <c r="K137" i="3"/>
  <c r="K156" i="3"/>
  <c r="K158" i="3"/>
  <c r="K182" i="3"/>
  <c r="K191" i="3"/>
  <c r="K252" i="3"/>
  <c r="K255" i="3"/>
  <c r="K295" i="3"/>
  <c r="K312" i="3"/>
  <c r="K320" i="3"/>
  <c r="K343" i="3"/>
  <c r="K367" i="3"/>
  <c r="K370" i="3"/>
  <c r="K399" i="3"/>
  <c r="L399" i="3" s="1" a="1"/>
  <c r="L399" i="3" s="1"/>
  <c r="K414" i="3"/>
  <c r="K419" i="3"/>
  <c r="K19" i="3"/>
  <c r="K31" i="3"/>
  <c r="K109" i="3"/>
  <c r="K115" i="3"/>
  <c r="K147" i="3"/>
  <c r="K159" i="3"/>
  <c r="K168" i="3"/>
  <c r="K171" i="3"/>
  <c r="K180" i="3"/>
  <c r="K195" i="3"/>
  <c r="K203" i="3"/>
  <c r="K204" i="3"/>
  <c r="K210" i="3"/>
  <c r="K211" i="3"/>
  <c r="K225" i="3"/>
  <c r="K233" i="3"/>
  <c r="K236" i="3"/>
  <c r="K253" i="3"/>
  <c r="L253" i="3" s="1" a="1"/>
  <c r="L253" i="3" s="1"/>
  <c r="K260" i="3"/>
  <c r="K277" i="3"/>
  <c r="K280" i="3"/>
  <c r="K290" i="3"/>
  <c r="K318" i="3"/>
  <c r="K379" i="3"/>
  <c r="K380" i="3"/>
  <c r="K82" i="3"/>
  <c r="K141" i="3"/>
  <c r="K157" i="3"/>
  <c r="K212" i="3"/>
  <c r="K237" i="3"/>
  <c r="L237" i="3" s="1" a="1"/>
  <c r="L237" i="3" s="1"/>
  <c r="K245" i="3"/>
  <c r="L245" i="3" s="1" a="1"/>
  <c r="L245" i="3" s="1"/>
  <c r="K263" i="3"/>
  <c r="K268" i="3"/>
  <c r="K302" i="3"/>
  <c r="K303" i="3"/>
  <c r="K317" i="3"/>
  <c r="K338" i="3"/>
  <c r="K341" i="3"/>
  <c r="K344" i="3"/>
  <c r="L344" i="3" s="1" a="1"/>
  <c r="L344" i="3" s="1"/>
  <c r="K350" i="3"/>
  <c r="L350" i="3" s="1" a="1"/>
  <c r="L350" i="3" s="1"/>
  <c r="K360" i="3"/>
  <c r="K363" i="3"/>
  <c r="L363" i="3" s="1" a="1"/>
  <c r="L363" i="3" s="1"/>
  <c r="K381" i="3"/>
  <c r="K382" i="3"/>
  <c r="K383" i="3"/>
  <c r="K395" i="3"/>
  <c r="K407" i="3"/>
  <c r="K408" i="3"/>
  <c r="K443" i="3"/>
  <c r="K451" i="3"/>
  <c r="K60" i="3"/>
  <c r="K87" i="3"/>
  <c r="K88" i="3"/>
  <c r="K97" i="3"/>
  <c r="K122" i="3"/>
  <c r="K125" i="3"/>
  <c r="K129" i="3"/>
  <c r="K138" i="3"/>
  <c r="K160" i="3"/>
  <c r="K163" i="3"/>
  <c r="K207" i="3"/>
  <c r="L207" i="3" s="1" a="1"/>
  <c r="L207" i="3" s="1"/>
  <c r="K213" i="3"/>
  <c r="L213" i="3" s="1" a="1"/>
  <c r="L213" i="3" s="1"/>
  <c r="K214" i="3"/>
  <c r="K219" i="3"/>
  <c r="K269" i="3"/>
  <c r="K291" i="3"/>
  <c r="K296" i="3"/>
  <c r="K316" i="3"/>
  <c r="K355" i="3"/>
  <c r="K364" i="3"/>
  <c r="K377" i="3"/>
  <c r="K389" i="3"/>
  <c r="L389" i="3" s="1" a="1"/>
  <c r="L389" i="3" s="1"/>
  <c r="K396" i="3"/>
  <c r="K415" i="3"/>
  <c r="K420" i="3"/>
  <c r="L420" i="3" s="1" a="1"/>
  <c r="L420" i="3" s="1"/>
  <c r="K14" i="3"/>
  <c r="K43" i="3"/>
  <c r="K101" i="3"/>
  <c r="K107" i="3"/>
  <c r="K112" i="3"/>
  <c r="K118" i="3"/>
  <c r="K139" i="3"/>
  <c r="K161" i="3"/>
  <c r="K172" i="3"/>
  <c r="K175" i="3"/>
  <c r="K208" i="3"/>
  <c r="K221" i="3"/>
  <c r="K282" i="3"/>
  <c r="K283" i="3"/>
  <c r="K289" i="3"/>
  <c r="K306" i="3"/>
  <c r="K323" i="3"/>
  <c r="K371" i="3"/>
  <c r="K390" i="3"/>
  <c r="K410" i="3"/>
  <c r="L410" i="3" s="1" a="1"/>
  <c r="L410" i="3" s="1"/>
  <c r="K411" i="3"/>
  <c r="K421" i="3"/>
  <c r="K425" i="3"/>
  <c r="K426" i="3"/>
  <c r="K427" i="3"/>
  <c r="K110" i="3"/>
  <c r="K185" i="3"/>
  <c r="K186" i="3"/>
  <c r="L186" i="3" s="1" a="1"/>
  <c r="L186" i="3" s="1"/>
  <c r="K209" i="3"/>
  <c r="K217" i="3"/>
  <c r="K242" i="3"/>
  <c r="K256" i="3"/>
  <c r="K266" i="3"/>
  <c r="K292" i="3"/>
  <c r="L292" i="3" s="1" a="1"/>
  <c r="L292" i="3" s="1"/>
  <c r="K293" i="3"/>
  <c r="K298" i="3"/>
  <c r="L298" i="3" s="1" a="1"/>
  <c r="L298" i="3" s="1"/>
  <c r="K309" i="3"/>
  <c r="K329" i="3"/>
  <c r="K342" i="3"/>
  <c r="K346" i="3"/>
  <c r="K357" i="3"/>
  <c r="K359" i="3"/>
  <c r="K361" i="3"/>
  <c r="K391" i="3"/>
  <c r="K422" i="3"/>
  <c r="K444" i="3"/>
  <c r="K445" i="3"/>
  <c r="K446" i="3"/>
  <c r="K447" i="3"/>
  <c r="K448" i="3"/>
  <c r="K2" i="3"/>
  <c r="K3" i="3"/>
  <c r="K6" i="3"/>
  <c r="K10" i="3"/>
  <c r="K20" i="3"/>
  <c r="K32" i="3"/>
  <c r="K33" i="3"/>
  <c r="K44" i="3"/>
  <c r="K45" i="3"/>
  <c r="K51" i="3"/>
  <c r="K61" i="3"/>
  <c r="K62" i="3"/>
  <c r="K70" i="3"/>
  <c r="K89" i="3"/>
  <c r="K98" i="3"/>
  <c r="L98" i="3" s="1" a="1"/>
  <c r="L98" i="3" s="1"/>
  <c r="K111" i="3"/>
  <c r="K113" i="3"/>
  <c r="K130" i="3"/>
  <c r="L130" i="3" s="1" a="1"/>
  <c r="L130" i="3" s="1"/>
  <c r="K148" i="3"/>
  <c r="K196" i="3"/>
  <c r="K272" i="3"/>
  <c r="K336" i="3"/>
  <c r="K392" i="3"/>
  <c r="K428" i="3"/>
  <c r="K429" i="3"/>
  <c r="K52" i="3"/>
  <c r="K84" i="3"/>
  <c r="K99" i="3"/>
  <c r="K123" i="3"/>
  <c r="K134" i="3"/>
  <c r="K140" i="3"/>
  <c r="K142" i="3"/>
  <c r="K183" i="3"/>
  <c r="L183" i="3" s="1" a="1"/>
  <c r="L183" i="3" s="1"/>
  <c r="K190" i="3"/>
  <c r="K215" i="3"/>
  <c r="K226" i="3"/>
  <c r="K257" i="3"/>
  <c r="K294" i="3"/>
  <c r="K304" i="3"/>
  <c r="K319" i="3"/>
  <c r="K353" i="3"/>
  <c r="K354" i="3"/>
  <c r="K356" i="3"/>
  <c r="L356" i="3" s="1" a="1"/>
  <c r="L356" i="3" s="1"/>
  <c r="K372" i="3"/>
  <c r="K373" i="3"/>
  <c r="K386" i="3"/>
  <c r="K400" i="3"/>
  <c r="K402" i="3"/>
  <c r="K423" i="3"/>
  <c r="K430" i="3"/>
  <c r="K8" i="3"/>
  <c r="I16" i="3"/>
  <c r="I21" i="3"/>
  <c r="I22" i="3"/>
  <c r="I46" i="3"/>
  <c r="I53" i="3"/>
  <c r="I63" i="3"/>
  <c r="I64" i="3"/>
  <c r="I65" i="3"/>
  <c r="I71" i="3"/>
  <c r="I90" i="3"/>
  <c r="I103" i="3"/>
  <c r="I119" i="3"/>
  <c r="I126" i="3"/>
  <c r="I162" i="3"/>
  <c r="I173" i="3"/>
  <c r="I177" i="3"/>
  <c r="I222" i="3"/>
  <c r="I223" i="3"/>
  <c r="I238" i="3"/>
  <c r="I243" i="3"/>
  <c r="I308" i="3"/>
  <c r="I347" i="3"/>
  <c r="I368" i="3"/>
  <c r="I374" i="3"/>
  <c r="I54" i="3"/>
  <c r="I55" i="3"/>
  <c r="I72" i="3"/>
  <c r="I100" i="3"/>
  <c r="I143" i="3"/>
  <c r="I164" i="3"/>
  <c r="I165" i="3"/>
  <c r="I166" i="3"/>
  <c r="I178" i="3"/>
  <c r="I187" i="3"/>
  <c r="I198" i="3"/>
  <c r="I234" i="3"/>
  <c r="I261" i="3"/>
  <c r="I278" i="3"/>
  <c r="I281" i="3"/>
  <c r="I358" i="3"/>
  <c r="I375" i="3"/>
  <c r="I384" i="3"/>
  <c r="I387" i="3"/>
  <c r="I393" i="3"/>
  <c r="I397" i="3"/>
  <c r="I412" i="3"/>
  <c r="I416" i="3"/>
  <c r="I417" i="3"/>
  <c r="I424" i="3"/>
  <c r="I11" i="3"/>
  <c r="I23" i="3"/>
  <c r="I24" i="3"/>
  <c r="I56" i="3"/>
  <c r="I57" i="3"/>
  <c r="I66" i="3"/>
  <c r="I77" i="3"/>
  <c r="I86" i="3"/>
  <c r="I91" i="3"/>
  <c r="I116" i="3"/>
  <c r="I120" i="3"/>
  <c r="I188" i="3"/>
  <c r="I218" i="3"/>
  <c r="I227" i="3"/>
  <c r="I229" i="3"/>
  <c r="I239" i="3"/>
  <c r="I297" i="3"/>
  <c r="I299" i="3"/>
  <c r="I305" i="3"/>
  <c r="I321" i="3"/>
  <c r="I322" i="3"/>
  <c r="I324" i="3"/>
  <c r="I325" i="3"/>
  <c r="I388" i="3"/>
  <c r="I403" i="3"/>
  <c r="I15" i="3"/>
  <c r="I34" i="3"/>
  <c r="I35" i="3"/>
  <c r="I36" i="3"/>
  <c r="I37" i="3"/>
  <c r="I47" i="3"/>
  <c r="I104" i="3"/>
  <c r="I124" i="3"/>
  <c r="I144" i="3"/>
  <c r="I149" i="3"/>
  <c r="I167" i="3"/>
  <c r="I176" i="3"/>
  <c r="I179" i="3"/>
  <c r="I189" i="3"/>
  <c r="I199" i="3"/>
  <c r="I216" i="3"/>
  <c r="I240" i="3"/>
  <c r="I247" i="3"/>
  <c r="I270" i="3"/>
  <c r="I273" i="3"/>
  <c r="I313" i="3"/>
  <c r="I334" i="3"/>
  <c r="I378" i="3"/>
  <c r="I431" i="3"/>
  <c r="I432" i="3"/>
  <c r="I92" i="3"/>
  <c r="I128" i="3"/>
  <c r="I145" i="3"/>
  <c r="I150" i="3"/>
  <c r="I152" i="3"/>
  <c r="I153" i="3"/>
  <c r="I174" i="3"/>
  <c r="I181" i="3"/>
  <c r="I192" i="3"/>
  <c r="I200" i="3"/>
  <c r="I230" i="3"/>
  <c r="I244" i="3"/>
  <c r="I249" i="3"/>
  <c r="I271" i="3"/>
  <c r="I274" i="3"/>
  <c r="I284" i="3"/>
  <c r="I307" i="3"/>
  <c r="I330" i="3"/>
  <c r="I337" i="3"/>
  <c r="I340" i="3"/>
  <c r="I351" i="3"/>
  <c r="I385" i="3"/>
  <c r="I398" i="3"/>
  <c r="I401" i="3"/>
  <c r="I433" i="3"/>
  <c r="I25" i="3"/>
  <c r="I38" i="3"/>
  <c r="I48" i="3"/>
  <c r="I58" i="3"/>
  <c r="I78" i="3"/>
  <c r="I79" i="3"/>
  <c r="I85" i="3"/>
  <c r="I114" i="3"/>
  <c r="I117" i="3"/>
  <c r="I131" i="3"/>
  <c r="I135" i="3"/>
  <c r="I193" i="3"/>
  <c r="I201" i="3"/>
  <c r="I231" i="3"/>
  <c r="I275" i="3"/>
  <c r="I285" i="3"/>
  <c r="I301" i="3"/>
  <c r="I311" i="3"/>
  <c r="I326" i="3"/>
  <c r="I328" i="3"/>
  <c r="I333" i="3"/>
  <c r="I339" i="3"/>
  <c r="I348" i="3"/>
  <c r="I365" i="3"/>
  <c r="I404" i="3"/>
  <c r="I4" i="3"/>
  <c r="I12" i="3"/>
  <c r="I26" i="3"/>
  <c r="I27" i="3"/>
  <c r="I39" i="3"/>
  <c r="I49" i="3"/>
  <c r="I59" i="3"/>
  <c r="I67" i="3"/>
  <c r="I73" i="3"/>
  <c r="I74" i="3"/>
  <c r="I75" i="3"/>
  <c r="I93" i="3"/>
  <c r="I121" i="3"/>
  <c r="I136" i="3"/>
  <c r="I151" i="3"/>
  <c r="I154" i="3"/>
  <c r="I155" i="3"/>
  <c r="I184" i="3"/>
  <c r="I194" i="3"/>
  <c r="I205" i="3"/>
  <c r="I206" i="3"/>
  <c r="I220" i="3"/>
  <c r="I262" i="3"/>
  <c r="I300" i="3"/>
  <c r="I327" i="3"/>
  <c r="I5" i="3"/>
  <c r="I7" i="3"/>
  <c r="I9" i="3"/>
  <c r="I13" i="3"/>
  <c r="I17" i="3"/>
  <c r="I28" i="3"/>
  <c r="I29" i="3"/>
  <c r="I30" i="3"/>
  <c r="I50" i="3"/>
  <c r="I68" i="3"/>
  <c r="I69" i="3"/>
  <c r="I80" i="3"/>
  <c r="I81" i="3"/>
  <c r="I94" i="3"/>
  <c r="I132" i="3"/>
  <c r="I248" i="3"/>
  <c r="I264" i="3"/>
  <c r="I310" i="3"/>
  <c r="I369" i="3"/>
  <c r="I394" i="3"/>
  <c r="I409" i="3"/>
  <c r="I434" i="3"/>
  <c r="I437" i="3"/>
  <c r="I438" i="3"/>
  <c r="I449" i="3"/>
  <c r="I105" i="3"/>
  <c r="I133" i="3"/>
  <c r="I169" i="3"/>
  <c r="I197" i="3"/>
  <c r="I202" i="3"/>
  <c r="I224" i="3"/>
  <c r="I228" i="3"/>
  <c r="I232" i="3"/>
  <c r="I235" i="3"/>
  <c r="I241" i="3"/>
  <c r="I246" i="3"/>
  <c r="I250" i="3"/>
  <c r="I254" i="3"/>
  <c r="I258" i="3"/>
  <c r="I267" i="3"/>
  <c r="I279" i="3"/>
  <c r="I332" i="3"/>
  <c r="I335" i="3"/>
  <c r="I352" i="3"/>
  <c r="I366" i="3"/>
  <c r="I405" i="3"/>
  <c r="I413" i="3"/>
  <c r="I418" i="3"/>
  <c r="I439" i="3"/>
  <c r="I440" i="3"/>
  <c r="I18" i="3"/>
  <c r="I83" i="3"/>
  <c r="I95" i="3"/>
  <c r="I146" i="3"/>
  <c r="I170" i="3"/>
  <c r="I251" i="3"/>
  <c r="I259" i="3"/>
  <c r="I265" i="3"/>
  <c r="I276" i="3"/>
  <c r="I286" i="3"/>
  <c r="I287" i="3"/>
  <c r="I288" i="3"/>
  <c r="I314" i="3"/>
  <c r="I315" i="3"/>
  <c r="I331" i="3"/>
  <c r="I345" i="3"/>
  <c r="I349" i="3"/>
  <c r="I362" i="3"/>
  <c r="I376" i="3"/>
  <c r="I406" i="3"/>
  <c r="I435" i="3"/>
  <c r="I436" i="3"/>
  <c r="I441" i="3"/>
  <c r="I442" i="3"/>
  <c r="I450" i="3"/>
  <c r="I40" i="3"/>
  <c r="I41" i="3"/>
  <c r="I42" i="3"/>
  <c r="I76" i="3"/>
  <c r="I96" i="3"/>
  <c r="I102" i="3"/>
  <c r="I106" i="3"/>
  <c r="I108" i="3"/>
  <c r="I127" i="3"/>
  <c r="I137" i="3"/>
  <c r="I156" i="3"/>
  <c r="I158" i="3"/>
  <c r="I182" i="3"/>
  <c r="I191" i="3"/>
  <c r="I252" i="3"/>
  <c r="I255" i="3"/>
  <c r="I295" i="3"/>
  <c r="I312" i="3"/>
  <c r="I320" i="3"/>
  <c r="I343" i="3"/>
  <c r="I367" i="3"/>
  <c r="I370" i="3"/>
  <c r="I399" i="3"/>
  <c r="I414" i="3"/>
  <c r="I419" i="3"/>
  <c r="I19" i="3"/>
  <c r="I31" i="3"/>
  <c r="I109" i="3"/>
  <c r="I115" i="3"/>
  <c r="I147" i="3"/>
  <c r="I159" i="3"/>
  <c r="I168" i="3"/>
  <c r="I171" i="3"/>
  <c r="I180" i="3"/>
  <c r="I195" i="3"/>
  <c r="I203" i="3"/>
  <c r="I204" i="3"/>
  <c r="I210" i="3"/>
  <c r="I211" i="3"/>
  <c r="I225" i="3"/>
  <c r="I233" i="3"/>
  <c r="I236" i="3"/>
  <c r="I253" i="3"/>
  <c r="I260" i="3"/>
  <c r="I277" i="3"/>
  <c r="I280" i="3"/>
  <c r="I290" i="3"/>
  <c r="I318" i="3"/>
  <c r="I379" i="3"/>
  <c r="I380" i="3"/>
  <c r="I82" i="3"/>
  <c r="I141" i="3"/>
  <c r="I157" i="3"/>
  <c r="I212" i="3"/>
  <c r="I237" i="3"/>
  <c r="I245" i="3"/>
  <c r="I263" i="3"/>
  <c r="I268" i="3"/>
  <c r="I302" i="3"/>
  <c r="I303" i="3"/>
  <c r="I317" i="3"/>
  <c r="I338" i="3"/>
  <c r="I341" i="3"/>
  <c r="I344" i="3"/>
  <c r="I350" i="3"/>
  <c r="I360" i="3"/>
  <c r="I363" i="3"/>
  <c r="I381" i="3"/>
  <c r="I382" i="3"/>
  <c r="I383" i="3"/>
  <c r="I395" i="3"/>
  <c r="I407" i="3"/>
  <c r="I408" i="3"/>
  <c r="I443" i="3"/>
  <c r="I451" i="3"/>
  <c r="I60" i="3"/>
  <c r="I87" i="3"/>
  <c r="I88" i="3"/>
  <c r="I97" i="3"/>
  <c r="I122" i="3"/>
  <c r="I125" i="3"/>
  <c r="I129" i="3"/>
  <c r="I138" i="3"/>
  <c r="I160" i="3"/>
  <c r="I163" i="3"/>
  <c r="I207" i="3"/>
  <c r="I213" i="3"/>
  <c r="I214" i="3"/>
  <c r="I219" i="3"/>
  <c r="I269" i="3"/>
  <c r="I291" i="3"/>
  <c r="I296" i="3"/>
  <c r="I316" i="3"/>
  <c r="I355" i="3"/>
  <c r="I364" i="3"/>
  <c r="I377" i="3"/>
  <c r="I389" i="3"/>
  <c r="I396" i="3"/>
  <c r="I415" i="3"/>
  <c r="I420" i="3"/>
  <c r="I14" i="3"/>
  <c r="I43" i="3"/>
  <c r="I101" i="3"/>
  <c r="I107" i="3"/>
  <c r="I112" i="3"/>
  <c r="I118" i="3"/>
  <c r="I139" i="3"/>
  <c r="I161" i="3"/>
  <c r="I172" i="3"/>
  <c r="I175" i="3"/>
  <c r="I208" i="3"/>
  <c r="I221" i="3"/>
  <c r="I282" i="3"/>
  <c r="I283" i="3"/>
  <c r="I289" i="3"/>
  <c r="I306" i="3"/>
  <c r="I323" i="3"/>
  <c r="I371" i="3"/>
  <c r="I390" i="3"/>
  <c r="I410" i="3"/>
  <c r="I411" i="3"/>
  <c r="I421" i="3"/>
  <c r="I425" i="3"/>
  <c r="I426" i="3"/>
  <c r="I427" i="3"/>
  <c r="I110" i="3"/>
  <c r="I185" i="3"/>
  <c r="I186" i="3"/>
  <c r="I209" i="3"/>
  <c r="I217" i="3"/>
  <c r="I242" i="3"/>
  <c r="I256" i="3"/>
  <c r="I266" i="3"/>
  <c r="I292" i="3"/>
  <c r="I293" i="3"/>
  <c r="I298" i="3"/>
  <c r="I309" i="3"/>
  <c r="I329" i="3"/>
  <c r="I342" i="3"/>
  <c r="I346" i="3"/>
  <c r="I357" i="3"/>
  <c r="I359" i="3"/>
  <c r="I361" i="3"/>
  <c r="I391" i="3"/>
  <c r="I422" i="3"/>
  <c r="I444" i="3"/>
  <c r="I445" i="3"/>
  <c r="I446" i="3"/>
  <c r="I447" i="3"/>
  <c r="I448" i="3"/>
  <c r="I2" i="3"/>
  <c r="I3" i="3"/>
  <c r="I6" i="3"/>
  <c r="I10" i="3"/>
  <c r="I20" i="3"/>
  <c r="I32" i="3"/>
  <c r="I33" i="3"/>
  <c r="I44" i="3"/>
  <c r="I45" i="3"/>
  <c r="I51" i="3"/>
  <c r="I61" i="3"/>
  <c r="I62" i="3"/>
  <c r="I70" i="3"/>
  <c r="I89" i="3"/>
  <c r="I98" i="3"/>
  <c r="I111" i="3"/>
  <c r="I113" i="3"/>
  <c r="I130" i="3"/>
  <c r="I148" i="3"/>
  <c r="I196" i="3"/>
  <c r="I272" i="3"/>
  <c r="I336" i="3"/>
  <c r="I392" i="3"/>
  <c r="I428" i="3"/>
  <c r="I429" i="3"/>
  <c r="I52" i="3"/>
  <c r="I84" i="3"/>
  <c r="I99" i="3"/>
  <c r="I123" i="3"/>
  <c r="I134" i="3"/>
  <c r="I140" i="3"/>
  <c r="I142" i="3"/>
  <c r="I183" i="3"/>
  <c r="I190" i="3"/>
  <c r="I215" i="3"/>
  <c r="I226" i="3"/>
  <c r="I257" i="3"/>
  <c r="I294" i="3"/>
  <c r="I304" i="3"/>
  <c r="I319" i="3"/>
  <c r="I353" i="3"/>
  <c r="I354" i="3"/>
  <c r="I356" i="3"/>
  <c r="I372" i="3"/>
  <c r="I373" i="3"/>
  <c r="I386" i="3"/>
  <c r="I400" i="3"/>
  <c r="I402" i="3"/>
  <c r="I423" i="3"/>
  <c r="I430" i="3"/>
  <c r="I8" i="3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12" i="2"/>
  <c r="AI75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12" i="2"/>
  <c r="AL13" i="2"/>
  <c r="AL14" i="2"/>
  <c r="AL17" i="2"/>
  <c r="AL18" i="2"/>
  <c r="AL20" i="2"/>
  <c r="AL21" i="2"/>
  <c r="AL22" i="2"/>
  <c r="AL25" i="2"/>
  <c r="AL26" i="2"/>
  <c r="AL28" i="2"/>
  <c r="AL29" i="2"/>
  <c r="AL30" i="2"/>
  <c r="AL33" i="2"/>
  <c r="AL34" i="2"/>
  <c r="AL36" i="2"/>
  <c r="AL37" i="2"/>
  <c r="AL38" i="2"/>
  <c r="AL41" i="2"/>
  <c r="AL42" i="2"/>
  <c r="AL44" i="2"/>
  <c r="AL45" i="2"/>
  <c r="AL46" i="2"/>
  <c r="AL49" i="2"/>
  <c r="AL50" i="2"/>
  <c r="AL52" i="2"/>
  <c r="AL53" i="2"/>
  <c r="AL54" i="2"/>
  <c r="AL57" i="2"/>
  <c r="AL58" i="2"/>
  <c r="AL60" i="2"/>
  <c r="AL61" i="2"/>
  <c r="AL62" i="2"/>
  <c r="AL65" i="2"/>
  <c r="AL66" i="2"/>
  <c r="AL68" i="2"/>
  <c r="AL69" i="2"/>
  <c r="AL70" i="2"/>
  <c r="AL73" i="2"/>
  <c r="AL12" i="2"/>
  <c r="AK75" i="2"/>
  <c r="AL15" i="2" s="1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12" i="2"/>
  <c r="W13" i="2"/>
  <c r="W17" i="2"/>
  <c r="W20" i="2"/>
  <c r="W24" i="2"/>
  <c r="W28" i="2"/>
  <c r="W29" i="2"/>
  <c r="W30" i="2"/>
  <c r="W31" i="2"/>
  <c r="W32" i="2"/>
  <c r="W33" i="2"/>
  <c r="W34" i="2"/>
  <c r="W12" i="2"/>
  <c r="Q30" i="2"/>
  <c r="T30" i="2" s="1"/>
  <c r="Q29" i="2"/>
  <c r="T29" i="2" s="1"/>
  <c r="Q28" i="2"/>
  <c r="S28" i="2" s="1"/>
  <c r="Q26" i="2"/>
  <c r="S26" i="2" s="1"/>
  <c r="Q25" i="2"/>
  <c r="S25" i="2" s="1"/>
  <c r="Q24" i="2"/>
  <c r="T24" i="2" s="1"/>
  <c r="Q23" i="2"/>
  <c r="Q22" i="2"/>
  <c r="T22" i="2" s="1"/>
  <c r="Q21" i="2"/>
  <c r="T21" i="2" s="1"/>
  <c r="Q20" i="2"/>
  <c r="S20" i="2" s="1"/>
  <c r="Q19" i="2"/>
  <c r="S19" i="2" s="1"/>
  <c r="Q18" i="2"/>
  <c r="S18" i="2" s="1"/>
  <c r="Q17" i="2"/>
  <c r="S17" i="2" s="1"/>
  <c r="Q16" i="2"/>
  <c r="T16" i="2" s="1"/>
  <c r="Q15" i="2"/>
  <c r="Q14" i="2"/>
  <c r="T14" i="2" s="1"/>
  <c r="Q13" i="2"/>
  <c r="T13" i="2" s="1"/>
  <c r="Q31" i="2"/>
  <c r="S31" i="2" s="1"/>
  <c r="K3" i="2"/>
  <c r="K4" i="2"/>
  <c r="K5" i="2"/>
  <c r="K6" i="2"/>
  <c r="K7" i="2"/>
  <c r="K8" i="2"/>
  <c r="K9" i="2"/>
  <c r="K10" i="2"/>
  <c r="K11" i="2"/>
  <c r="K12" i="2"/>
  <c r="W16" i="2" s="1"/>
  <c r="K13" i="2"/>
  <c r="W22" i="2" s="1"/>
  <c r="K14" i="2"/>
  <c r="W19" i="2" s="1"/>
  <c r="K15" i="2"/>
  <c r="W25" i="2" s="1"/>
  <c r="K16" i="2"/>
  <c r="K17" i="2"/>
  <c r="W27" i="2" s="1"/>
  <c r="K18" i="2"/>
  <c r="K19" i="2"/>
  <c r="K20" i="2"/>
  <c r="Q7" i="2" s="1"/>
  <c r="K21" i="2"/>
  <c r="W26" i="2" s="1"/>
  <c r="K22" i="2"/>
  <c r="W23" i="2" s="1"/>
  <c r="K23" i="2"/>
  <c r="W18" i="2" s="1"/>
  <c r="K24" i="2"/>
  <c r="K25" i="2"/>
  <c r="W14" i="2" s="1"/>
  <c r="K26" i="2"/>
  <c r="K27" i="2"/>
  <c r="Q27" i="2" s="1"/>
  <c r="T27" i="2" s="1"/>
  <c r="K28" i="2"/>
  <c r="K29" i="2"/>
  <c r="W15" i="2" s="1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2" i="2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12" i="1"/>
  <c r="AJ29" i="1"/>
  <c r="AH29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12" i="1"/>
  <c r="V13" i="1"/>
  <c r="V14" i="1"/>
  <c r="V15" i="1"/>
  <c r="V16" i="1"/>
  <c r="V17" i="1"/>
  <c r="V19" i="1"/>
  <c r="V27" i="1"/>
  <c r="V31" i="1"/>
  <c r="V32" i="1"/>
  <c r="V33" i="1"/>
  <c r="V35" i="1"/>
  <c r="V36" i="1"/>
  <c r="V37" i="1"/>
  <c r="V12" i="1"/>
  <c r="P18" i="1"/>
  <c r="S18" i="1" s="1"/>
  <c r="P33" i="1"/>
  <c r="S33" i="1" s="1"/>
  <c r="P37" i="1"/>
  <c r="S37" i="1" s="1"/>
  <c r="P12" i="1"/>
  <c r="S12" i="1" s="1"/>
  <c r="P23" i="1"/>
  <c r="S23" i="1" s="1"/>
  <c r="P30" i="1"/>
  <c r="R30" i="1" s="1"/>
  <c r="P20" i="1"/>
  <c r="R20" i="1" s="1"/>
  <c r="P31" i="1"/>
  <c r="S31" i="1" s="1"/>
  <c r="P36" i="1"/>
  <c r="S36" i="1" s="1"/>
  <c r="P32" i="1"/>
  <c r="S32" i="1" s="1"/>
  <c r="P16" i="1"/>
  <c r="S16" i="1" s="1"/>
  <c r="P22" i="1"/>
  <c r="S22" i="1" s="1"/>
  <c r="P24" i="1"/>
  <c r="S24" i="1" s="1"/>
  <c r="P28" i="1"/>
  <c r="R28" i="1" s="1"/>
  <c r="P14" i="1"/>
  <c r="R14" i="1" s="1"/>
  <c r="P13" i="1"/>
  <c r="S13" i="1" s="1"/>
  <c r="P21" i="1"/>
  <c r="S21" i="1" s="1"/>
  <c r="P17" i="1"/>
  <c r="S17" i="1" s="1"/>
  <c r="P34" i="1"/>
  <c r="S34" i="1" s="1"/>
  <c r="P15" i="1"/>
  <c r="S15" i="1" s="1"/>
  <c r="P29" i="1"/>
  <c r="S29" i="1" s="1"/>
  <c r="P35" i="1"/>
  <c r="R35" i="1" s="1"/>
  <c r="P27" i="1"/>
  <c r="R27" i="1" s="1"/>
  <c r="P19" i="1"/>
  <c r="S19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V25" i="1" s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2" i="1"/>
  <c r="D24" i="9" l="1"/>
  <c r="I27" i="9" s="1"/>
  <c r="M418" i="7"/>
  <c r="M749" i="7"/>
  <c r="N749" i="7" s="1"/>
  <c r="L787" i="7" a="1"/>
  <c r="L787" i="7" s="1"/>
  <c r="M787" i="7" s="1"/>
  <c r="N787" i="7" s="1"/>
  <c r="M519" i="7"/>
  <c r="N519" i="7" s="1"/>
  <c r="L520" i="7" a="1"/>
  <c r="L520" i="7" s="1"/>
  <c r="M520" i="7" s="1"/>
  <c r="N520" i="7" s="1"/>
  <c r="M468" i="7"/>
  <c r="N468" i="7" s="1"/>
  <c r="N628" i="7"/>
  <c r="N800" i="7"/>
  <c r="N700" i="7"/>
  <c r="N495" i="7"/>
  <c r="N529" i="7"/>
  <c r="N616" i="7"/>
  <c r="N614" i="7"/>
  <c r="N691" i="7"/>
  <c r="N710" i="7"/>
  <c r="N680" i="7"/>
  <c r="N418" i="7"/>
  <c r="L760" i="7" a="1"/>
  <c r="L760" i="7" s="1"/>
  <c r="M760" i="7" s="1"/>
  <c r="L794" i="7" a="1"/>
  <c r="L794" i="7" s="1"/>
  <c r="M794" i="7" s="1"/>
  <c r="L742" i="7" a="1"/>
  <c r="L742" i="7" s="1"/>
  <c r="M742" i="7" s="1"/>
  <c r="L441" i="7" a="1"/>
  <c r="L441" i="7" s="1"/>
  <c r="M441" i="7" s="1"/>
  <c r="L440" i="7" a="1"/>
  <c r="L440" i="7" s="1"/>
  <c r="M440" i="7" s="1"/>
  <c r="M535" i="7"/>
  <c r="L104" i="7" a="1"/>
  <c r="L104" i="7" s="1"/>
  <c r="M104" i="7" s="1"/>
  <c r="L694" i="7" a="1"/>
  <c r="L694" i="7" s="1"/>
  <c r="M694" i="7" s="1"/>
  <c r="L607" i="7" a="1"/>
  <c r="L607" i="7" s="1"/>
  <c r="M607" i="7" s="1"/>
  <c r="L435" i="7" a="1"/>
  <c r="L435" i="7" s="1"/>
  <c r="M435" i="7" s="1"/>
  <c r="L505" i="7" a="1"/>
  <c r="L505" i="7" s="1"/>
  <c r="M505" i="7" s="1"/>
  <c r="L823" i="7" a="1"/>
  <c r="L823" i="7" s="1"/>
  <c r="M823" i="7" s="1"/>
  <c r="L592" i="7" a="1"/>
  <c r="L592" i="7" s="1"/>
  <c r="M592" i="7" s="1"/>
  <c r="L657" i="7" a="1"/>
  <c r="L657" i="7" s="1"/>
  <c r="M657" i="7" s="1"/>
  <c r="L558" i="7" a="1"/>
  <c r="L558" i="7" s="1"/>
  <c r="M558" i="7" s="1"/>
  <c r="L390" i="7" a="1"/>
  <c r="L390" i="7" s="1"/>
  <c r="M390" i="7" s="1"/>
  <c r="L649" i="7" a="1"/>
  <c r="L649" i="7" s="1"/>
  <c r="M649" i="7" s="1"/>
  <c r="L597" i="7" a="1"/>
  <c r="L597" i="7" s="1"/>
  <c r="M597" i="7" s="1"/>
  <c r="L219" i="7" a="1"/>
  <c r="L219" i="7" s="1"/>
  <c r="M219" i="7" s="1"/>
  <c r="L732" i="7" a="1"/>
  <c r="L732" i="7" s="1"/>
  <c r="M732" i="7" s="1"/>
  <c r="L660" i="7" a="1"/>
  <c r="L660" i="7" s="1"/>
  <c r="M660" i="7" s="1"/>
  <c r="L385" i="7" a="1"/>
  <c r="L385" i="7" s="1"/>
  <c r="M385" i="7" s="1"/>
  <c r="L783" i="7" a="1"/>
  <c r="L783" i="7" s="1"/>
  <c r="M783" i="7" s="1"/>
  <c r="L596" i="7" a="1"/>
  <c r="L596" i="7" s="1"/>
  <c r="M596" i="7" s="1"/>
  <c r="L789" i="7" a="1"/>
  <c r="L789" i="7" s="1"/>
  <c r="M789" i="7" s="1"/>
  <c r="L697" i="7" a="1"/>
  <c r="L697" i="7" s="1"/>
  <c r="M697" i="7" s="1"/>
  <c r="L391" i="7" a="1"/>
  <c r="L391" i="7" s="1"/>
  <c r="M391" i="7" s="1"/>
  <c r="L659" i="7" a="1"/>
  <c r="L659" i="7" s="1"/>
  <c r="M659" i="7" s="1"/>
  <c r="L383" i="7" a="1"/>
  <c r="L383" i="7" s="1"/>
  <c r="M383" i="7" s="1"/>
  <c r="L797" i="7" a="1"/>
  <c r="L797" i="7" s="1"/>
  <c r="M797" i="7" s="1"/>
  <c r="L701" i="7" a="1"/>
  <c r="L701" i="7" s="1"/>
  <c r="M701" i="7" s="1"/>
  <c r="L439" i="7" a="1"/>
  <c r="L439" i="7" s="1"/>
  <c r="M439" i="7" s="1"/>
  <c r="M812" i="7"/>
  <c r="M711" i="7"/>
  <c r="M402" i="7"/>
  <c r="M642" i="7"/>
  <c r="L779" i="7" a="1"/>
  <c r="L779" i="7" s="1"/>
  <c r="M779" i="7" s="1"/>
  <c r="L482" i="7" a="1"/>
  <c r="L482" i="7" s="1"/>
  <c r="M482" i="7" s="1"/>
  <c r="L748" i="7" a="1"/>
  <c r="L748" i="7" s="1"/>
  <c r="M748" i="7" s="1"/>
  <c r="M661" i="7"/>
  <c r="L726" i="7" a="1"/>
  <c r="L726" i="7" s="1"/>
  <c r="M726" i="7" s="1"/>
  <c r="L602" i="7" a="1"/>
  <c r="L602" i="7" s="1"/>
  <c r="M602" i="7" s="1"/>
  <c r="L436" i="7" a="1"/>
  <c r="L436" i="7" s="1"/>
  <c r="M436" i="7" s="1"/>
  <c r="L681" i="7" a="1"/>
  <c r="L681" i="7" s="1"/>
  <c r="M681" i="7" s="1"/>
  <c r="L416" i="7" a="1"/>
  <c r="L416" i="7" s="1"/>
  <c r="M416" i="7" s="1"/>
  <c r="L507" i="7" a="1"/>
  <c r="L507" i="7" s="1"/>
  <c r="M507" i="7" s="1"/>
  <c r="L485" i="7" a="1"/>
  <c r="L485" i="7" s="1"/>
  <c r="M485" i="7" s="1"/>
  <c r="L632" i="7" a="1"/>
  <c r="L632" i="7" s="1"/>
  <c r="M632" i="7" s="1"/>
  <c r="M548" i="7"/>
  <c r="M727" i="7"/>
  <c r="L639" i="7" a="1"/>
  <c r="L639" i="7" s="1"/>
  <c r="M639" i="7" s="1"/>
  <c r="L773" i="7" a="1"/>
  <c r="L773" i="7" s="1"/>
  <c r="M773" i="7" s="1"/>
  <c r="M346" i="7"/>
  <c r="L778" i="7" a="1"/>
  <c r="L778" i="7" s="1"/>
  <c r="M778" i="7" s="1"/>
  <c r="L673" i="7" a="1"/>
  <c r="L673" i="7" s="1"/>
  <c r="M673" i="7" s="1"/>
  <c r="L472" i="7" a="1"/>
  <c r="L472" i="7" s="1"/>
  <c r="M472" i="7" s="1"/>
  <c r="L740" i="7" a="1"/>
  <c r="L740" i="7" s="1"/>
  <c r="M740" i="7" s="1"/>
  <c r="L799" i="7" a="1"/>
  <c r="L799" i="7" s="1"/>
  <c r="M799" i="7" s="1"/>
  <c r="M581" i="7"/>
  <c r="M718" i="7"/>
  <c r="L758" i="7" a="1"/>
  <c r="L758" i="7" s="1"/>
  <c r="M758" i="7" s="1"/>
  <c r="M793" i="7"/>
  <c r="L625" i="7" a="1"/>
  <c r="L625" i="7" s="1"/>
  <c r="M625" i="7" s="1"/>
  <c r="L743" i="7" a="1"/>
  <c r="L743" i="7" s="1"/>
  <c r="M743" i="7" s="1"/>
  <c r="M813" i="7"/>
  <c r="L719" i="7" a="1"/>
  <c r="L719" i="7" s="1"/>
  <c r="M719" i="7" s="1"/>
  <c r="M586" i="7"/>
  <c r="L806" i="7" a="1"/>
  <c r="L806" i="7" s="1"/>
  <c r="M806" i="7" s="1"/>
  <c r="L669" i="7" a="1"/>
  <c r="L669" i="7" s="1"/>
  <c r="M669" i="7" s="1"/>
  <c r="L757" i="7" a="1"/>
  <c r="L757" i="7" s="1"/>
  <c r="M757" i="7" s="1"/>
  <c r="M595" i="7"/>
  <c r="L814" i="7" a="1"/>
  <c r="L814" i="7" s="1"/>
  <c r="M814" i="7" s="1"/>
  <c r="L585" i="7" a="1"/>
  <c r="L585" i="7" s="1"/>
  <c r="M585" i="7" s="1"/>
  <c r="L282" i="7" a="1"/>
  <c r="L282" i="7" s="1"/>
  <c r="M282" i="7" s="1"/>
  <c r="L723" i="7" a="1"/>
  <c r="L723" i="7" s="1"/>
  <c r="M723" i="7" s="1"/>
  <c r="L638" i="7" a="1"/>
  <c r="L638" i="7" s="1"/>
  <c r="M638" i="7" s="1"/>
  <c r="L487" i="7" a="1"/>
  <c r="L487" i="7" s="1"/>
  <c r="M487" i="7" s="1"/>
  <c r="L782" i="7" a="1"/>
  <c r="L782" i="7" s="1"/>
  <c r="M782" i="7" s="1"/>
  <c r="L693" i="7" a="1"/>
  <c r="L693" i="7" s="1"/>
  <c r="M693" i="7" s="1"/>
  <c r="L591" i="7" a="1"/>
  <c r="L591" i="7" s="1"/>
  <c r="M591" i="7" s="1"/>
  <c r="L133" i="7" a="1"/>
  <c r="L133" i="7" s="1"/>
  <c r="M133" i="7" s="1"/>
  <c r="L613" i="7" a="1"/>
  <c r="L613" i="7" s="1"/>
  <c r="M613" i="7" s="1"/>
  <c r="L486" i="7" a="1"/>
  <c r="L486" i="7" s="1"/>
  <c r="M486" i="7" s="1"/>
  <c r="L195" i="7" a="1"/>
  <c r="L195" i="7" s="1"/>
  <c r="M195" i="7" s="1"/>
  <c r="L528" i="7" a="1"/>
  <c r="L528" i="7" s="1"/>
  <c r="M528" i="7" s="1"/>
  <c r="L467" i="7" a="1"/>
  <c r="L467" i="7" s="1"/>
  <c r="M467" i="7" s="1"/>
  <c r="L312" i="7" a="1"/>
  <c r="L312" i="7" s="1"/>
  <c r="M312" i="7" s="1"/>
  <c r="L640" i="7" a="1"/>
  <c r="L640" i="7" s="1"/>
  <c r="M640" i="7" s="1"/>
  <c r="L682" i="7" a="1"/>
  <c r="L682" i="7" s="1"/>
  <c r="M682" i="7" s="1"/>
  <c r="L819" i="7" a="1"/>
  <c r="L819" i="7" s="1"/>
  <c r="M819" i="7" s="1"/>
  <c r="L593" i="7" a="1"/>
  <c r="L593" i="7" s="1"/>
  <c r="M593" i="7" s="1"/>
  <c r="L708" i="7" a="1"/>
  <c r="L708" i="7" s="1"/>
  <c r="M708" i="7" s="1"/>
  <c r="M811" i="7"/>
  <c r="M547" i="7"/>
  <c r="M772" i="7"/>
  <c r="M608" i="7"/>
  <c r="M790" i="7"/>
  <c r="L159" i="7" a="1"/>
  <c r="L159" i="7" s="1"/>
  <c r="M159" i="7" s="1"/>
  <c r="L747" i="7" a="1"/>
  <c r="L747" i="7" s="1"/>
  <c r="M747" i="7" s="1"/>
  <c r="L415" i="7" a="1"/>
  <c r="L415" i="7" s="1"/>
  <c r="M415" i="7" s="1"/>
  <c r="L618" i="7" a="1"/>
  <c r="L618" i="7" s="1"/>
  <c r="M618" i="7" s="1"/>
  <c r="L455" i="7" a="1"/>
  <c r="L455" i="7" s="1"/>
  <c r="M455" i="7" s="1"/>
  <c r="L807" i="7" a="1"/>
  <c r="L807" i="7" s="1"/>
  <c r="M807" i="7" s="1"/>
  <c r="L703" i="7" a="1"/>
  <c r="L703" i="7" s="1"/>
  <c r="M703" i="7" s="1"/>
  <c r="L803" i="7" a="1"/>
  <c r="L803" i="7" s="1"/>
  <c r="M803" i="7" s="1"/>
  <c r="L759" i="7" a="1"/>
  <c r="L759" i="7" s="1"/>
  <c r="M759" i="7" s="1"/>
  <c r="L668" i="7" a="1"/>
  <c r="L668" i="7" s="1"/>
  <c r="M668" i="7" s="1"/>
  <c r="L815" i="7" a="1"/>
  <c r="L815" i="7" s="1"/>
  <c r="M815" i="7" s="1"/>
  <c r="L741" i="7" a="1"/>
  <c r="L741" i="7" s="1"/>
  <c r="M741" i="7" s="1"/>
  <c r="L554" i="7" a="1"/>
  <c r="L554" i="7" s="1"/>
  <c r="M554" i="7" s="1"/>
  <c r="L805" i="7" a="1"/>
  <c r="L805" i="7" s="1"/>
  <c r="M805" i="7" s="1"/>
  <c r="L264" i="7" a="1"/>
  <c r="L264" i="7" s="1"/>
  <c r="M264" i="7" s="1"/>
  <c r="L717" i="7" a="1"/>
  <c r="L717" i="7" s="1"/>
  <c r="M717" i="7" s="1"/>
  <c r="L627" i="7" a="1"/>
  <c r="L627" i="7" s="1"/>
  <c r="M627" i="7" s="1"/>
  <c r="L471" i="7" a="1"/>
  <c r="L471" i="7" s="1"/>
  <c r="M471" i="7" s="1"/>
  <c r="L777" i="7" a="1"/>
  <c r="L777" i="7" s="1"/>
  <c r="M777" i="7" s="1"/>
  <c r="L692" i="7" a="1"/>
  <c r="L692" i="7" s="1"/>
  <c r="M692" i="7" s="1"/>
  <c r="L584" i="7" a="1"/>
  <c r="L584" i="7" s="1"/>
  <c r="M584" i="7" s="1"/>
  <c r="L817" i="7" a="1"/>
  <c r="L817" i="7" s="1"/>
  <c r="M817" i="7" s="1"/>
  <c r="L601" i="7" a="1"/>
  <c r="L601" i="7" s="1"/>
  <c r="M601" i="7" s="1"/>
  <c r="L469" i="7" a="1"/>
  <c r="L469" i="7" s="1"/>
  <c r="M469" i="7" s="1"/>
  <c r="L776" i="7" a="1"/>
  <c r="L776" i="7" s="1"/>
  <c r="M776" i="7" s="1"/>
  <c r="L414" i="7" a="1"/>
  <c r="L414" i="7" s="1"/>
  <c r="M414" i="7" s="1"/>
  <c r="L252" i="7" a="1"/>
  <c r="L252" i="7" s="1"/>
  <c r="M252" i="7" s="1"/>
  <c r="L816" i="7" a="1"/>
  <c r="L816" i="7" s="1"/>
  <c r="M816" i="7" s="1"/>
  <c r="L764" i="7" a="1"/>
  <c r="L764" i="7" s="1"/>
  <c r="M764" i="7" s="1"/>
  <c r="L160" i="7" a="1"/>
  <c r="L160" i="7" s="1"/>
  <c r="M160" i="7" s="1"/>
  <c r="L658" i="7" a="1"/>
  <c r="L658" i="7" s="1"/>
  <c r="M658" i="7" s="1"/>
  <c r="M720" i="7"/>
  <c r="M384" i="7"/>
  <c r="M566" i="7"/>
  <c r="L617" i="7" a="1"/>
  <c r="L617" i="7" s="1"/>
  <c r="M617" i="7" s="1"/>
  <c r="L442" i="7" a="1"/>
  <c r="L442" i="7" s="1"/>
  <c r="M442" i="7" s="1"/>
  <c r="M798" i="7"/>
  <c r="M684" i="7"/>
  <c r="L496" i="7" a="1"/>
  <c r="L496" i="7" s="1"/>
  <c r="M496" i="7" s="1"/>
  <c r="L802" i="7" a="1"/>
  <c r="L802" i="7" s="1"/>
  <c r="M802" i="7" s="1"/>
  <c r="M763" i="7"/>
  <c r="L695" i="7" a="1"/>
  <c r="L695" i="7" s="1"/>
  <c r="M695" i="7" s="1"/>
  <c r="L609" i="7" a="1"/>
  <c r="L609" i="7" s="1"/>
  <c r="M609" i="7" s="1"/>
  <c r="L386" i="7" a="1"/>
  <c r="L386" i="7" s="1"/>
  <c r="M386" i="7" s="1"/>
  <c r="L801" i="7" a="1"/>
  <c r="L801" i="7" s="1"/>
  <c r="M801" i="7" s="1"/>
  <c r="L698" i="7" a="1"/>
  <c r="L698" i="7" s="1"/>
  <c r="M698" i="7" s="1"/>
  <c r="M662" i="7"/>
  <c r="M702" i="7"/>
  <c r="L445" i="7" a="1"/>
  <c r="L445" i="7" s="1"/>
  <c r="M445" i="7" s="1"/>
  <c r="L762" i="7" a="1"/>
  <c r="L762" i="7" s="1"/>
  <c r="M762" i="7" s="1"/>
  <c r="L546" i="7" a="1"/>
  <c r="L546" i="7" s="1"/>
  <c r="M546" i="7" s="1"/>
  <c r="L818" i="7" a="1"/>
  <c r="L818" i="7" s="1"/>
  <c r="M818" i="7" s="1"/>
  <c r="L570" i="7" a="1"/>
  <c r="L570" i="7" s="1"/>
  <c r="M570" i="7" s="1"/>
  <c r="L453" i="7" a="1"/>
  <c r="L453" i="7" s="1"/>
  <c r="M453" i="7" s="1"/>
  <c r="L769" i="7" a="1"/>
  <c r="L769" i="7" s="1"/>
  <c r="M769" i="7" s="1"/>
  <c r="L518" i="7" a="1"/>
  <c r="L518" i="7" s="1"/>
  <c r="M518" i="7" s="1"/>
  <c r="L413" i="7" a="1"/>
  <c r="L413" i="7" s="1"/>
  <c r="M413" i="7" s="1"/>
  <c r="M666" i="7"/>
  <c r="L345" i="7" a="1"/>
  <c r="L345" i="7" s="1"/>
  <c r="M345" i="7" s="1"/>
  <c r="L731" i="7" a="1"/>
  <c r="L731" i="7" s="1"/>
  <c r="M731" i="7" s="1"/>
  <c r="L470" i="7" a="1"/>
  <c r="L470" i="7" s="1"/>
  <c r="M470" i="7" s="1"/>
  <c r="L716" i="7" a="1"/>
  <c r="L716" i="7" s="1"/>
  <c r="M716" i="7" s="1"/>
  <c r="L512" i="7" a="1"/>
  <c r="L512" i="7" s="1"/>
  <c r="M512" i="7" s="1"/>
  <c r="L578" i="7" a="1"/>
  <c r="L578" i="7" s="1"/>
  <c r="M578" i="7" s="1"/>
  <c r="L480" i="7" a="1"/>
  <c r="L480" i="7" s="1"/>
  <c r="M480" i="7" s="1"/>
  <c r="M382" i="7"/>
  <c r="L725" i="7" a="1"/>
  <c r="L725" i="7" s="1"/>
  <c r="M725" i="7" s="1"/>
  <c r="L454" i="7" a="1"/>
  <c r="L454" i="7" s="1"/>
  <c r="M454" i="7" s="1"/>
  <c r="M637" i="7"/>
  <c r="M380" i="7"/>
  <c r="M824" i="7"/>
  <c r="M728" i="7"/>
  <c r="M648" i="7"/>
  <c r="M774" i="7"/>
  <c r="M683" i="7"/>
  <c r="M508" i="7"/>
  <c r="M672" i="7"/>
  <c r="M357" i="7"/>
  <c r="M615" i="7"/>
  <c r="M347" i="7"/>
  <c r="M739" i="7"/>
  <c r="M381" i="7"/>
  <c r="L571" i="7" a="1"/>
  <c r="L571" i="7" s="1"/>
  <c r="M571" i="7" s="1"/>
  <c r="L313" i="7" a="1"/>
  <c r="L313" i="7" s="1"/>
  <c r="M313" i="7" s="1"/>
  <c r="L788" i="7" a="1"/>
  <c r="L788" i="7" s="1"/>
  <c r="M788" i="7" s="1"/>
  <c r="L724" i="7" a="1"/>
  <c r="L724" i="7" s="1"/>
  <c r="M724" i="7" s="1"/>
  <c r="L667" i="7" a="1"/>
  <c r="L667" i="7" s="1"/>
  <c r="M667" i="7" s="1"/>
  <c r="L532" i="7" a="1"/>
  <c r="L532" i="7" s="1"/>
  <c r="M532" i="7" s="1"/>
  <c r="L804" i="7" a="1"/>
  <c r="L804" i="7" s="1"/>
  <c r="M804" i="7" s="1"/>
  <c r="L709" i="7" a="1"/>
  <c r="L709" i="7" s="1"/>
  <c r="M709" i="7" s="1"/>
  <c r="L636" i="7" a="1"/>
  <c r="L636" i="7" s="1"/>
  <c r="M636" i="7" s="1"/>
  <c r="L356" i="7" a="1"/>
  <c r="L356" i="7" s="1"/>
  <c r="M356" i="7" s="1"/>
  <c r="L679" i="7" a="1"/>
  <c r="L679" i="7" s="1"/>
  <c r="M679" i="7" s="1"/>
  <c r="L506" i="7" a="1"/>
  <c r="L506" i="7" s="1"/>
  <c r="M506" i="7" s="1"/>
  <c r="L253" i="7" a="1"/>
  <c r="L253" i="7" s="1"/>
  <c r="M253" i="7" s="1"/>
  <c r="L569" i="7" a="1"/>
  <c r="L569" i="7" s="1"/>
  <c r="M569" i="7" s="1"/>
  <c r="L475" i="7" a="1"/>
  <c r="L475" i="7" s="1"/>
  <c r="M475" i="7" s="1"/>
  <c r="M579" i="7"/>
  <c r="M395" i="7"/>
  <c r="M217" i="7"/>
  <c r="M417" i="7"/>
  <c r="M820" i="7"/>
  <c r="M594" i="7"/>
  <c r="L808" i="7" a="1"/>
  <c r="L808" i="7" s="1"/>
  <c r="M808" i="7" s="1"/>
  <c r="L196" i="7" a="1"/>
  <c r="L196" i="7" s="1"/>
  <c r="M196" i="7" s="1"/>
  <c r="L641" i="7" a="1"/>
  <c r="L641" i="7" s="1"/>
  <c r="M641" i="7" s="1"/>
  <c r="L488" i="7" a="1"/>
  <c r="L488" i="7" s="1"/>
  <c r="M488" i="7" s="1"/>
  <c r="L626" i="7" a="1"/>
  <c r="L626" i="7" s="1"/>
  <c r="M626" i="7" s="1"/>
  <c r="L202" i="7" a="1"/>
  <c r="L202" i="7" s="1"/>
  <c r="M202" i="7" s="1"/>
  <c r="L218" i="7" a="1"/>
  <c r="L218" i="7" s="1"/>
  <c r="M218" i="7" s="1"/>
  <c r="L537" i="7" a="1"/>
  <c r="L537" i="7" s="1"/>
  <c r="M537" i="7" s="1"/>
  <c r="N25" i="8"/>
  <c r="D24" i="8"/>
  <c r="I24" i="8"/>
  <c r="M452" i="7"/>
  <c r="N452" i="7" s="1"/>
  <c r="L193" i="7" a="1"/>
  <c r="L193" i="7" s="1"/>
  <c r="M193" i="7" s="1"/>
  <c r="N193" i="7" s="1"/>
  <c r="N344" i="7"/>
  <c r="N654" i="7"/>
  <c r="N810" i="7"/>
  <c r="N423" i="7"/>
  <c r="N576" i="7"/>
  <c r="N327" i="7"/>
  <c r="M689" i="7"/>
  <c r="L690" i="7" a="1"/>
  <c r="L690" i="7" s="1"/>
  <c r="M690" i="7" s="1"/>
  <c r="M411" i="7"/>
  <c r="M412" i="7"/>
  <c r="L466" i="7" a="1"/>
  <c r="L466" i="7" s="1"/>
  <c r="M466" i="7" s="1"/>
  <c r="M564" i="7"/>
  <c r="M355" i="7"/>
  <c r="L429" i="7" a="1"/>
  <c r="L429" i="7" s="1"/>
  <c r="M429" i="7" s="1"/>
  <c r="L575" i="7" a="1"/>
  <c r="L575" i="7" s="1"/>
  <c r="M575" i="7" s="1"/>
  <c r="M517" i="7"/>
  <c r="M730" i="7"/>
  <c r="L655" i="7" a="1"/>
  <c r="L655" i="7" s="1"/>
  <c r="M655" i="7" s="1"/>
  <c r="L444" i="7" a="1"/>
  <c r="L444" i="7" s="1"/>
  <c r="M444" i="7" s="1"/>
  <c r="M768" i="7"/>
  <c r="L699" i="7" a="1"/>
  <c r="L699" i="7" s="1"/>
  <c r="M699" i="7" s="1"/>
  <c r="L534" i="7" a="1"/>
  <c r="L534" i="7" s="1"/>
  <c r="M534" i="7" s="1"/>
  <c r="M434" i="7"/>
  <c r="T12" i="7"/>
  <c r="M78" i="7"/>
  <c r="N78" i="7" s="1"/>
  <c r="L664" i="7" a="1"/>
  <c r="L664" i="7" s="1"/>
  <c r="M664" i="7" s="1"/>
  <c r="N664" i="7" s="1"/>
  <c r="L551" i="7" a="1"/>
  <c r="L551" i="7" s="1"/>
  <c r="M551" i="7" s="1"/>
  <c r="N551" i="7" s="1"/>
  <c r="L542" i="7" a="1"/>
  <c r="L542" i="7" s="1"/>
  <c r="M542" i="7" s="1"/>
  <c r="N542" i="7" s="1"/>
  <c r="M169" i="7"/>
  <c r="N169" i="7" s="1"/>
  <c r="L276" i="7" a="1"/>
  <c r="L276" i="7" s="1"/>
  <c r="M276" i="7" s="1"/>
  <c r="N276" i="7" s="1"/>
  <c r="M188" i="7"/>
  <c r="N188" i="7" s="1"/>
  <c r="L483" i="7" a="1"/>
  <c r="L483" i="7" s="1"/>
  <c r="M483" i="7" s="1"/>
  <c r="N483" i="7" s="1"/>
  <c r="M333" i="7"/>
  <c r="N333" i="7" s="1"/>
  <c r="L745" i="7" a="1"/>
  <c r="L745" i="7" s="1"/>
  <c r="M745" i="7" s="1"/>
  <c r="N745" i="7" s="1"/>
  <c r="L600" i="7" a="1"/>
  <c r="L600" i="7" s="1"/>
  <c r="M600" i="7" s="1"/>
  <c r="N600" i="7" s="1"/>
  <c r="L379" i="7" a="1"/>
  <c r="L379" i="7" s="1"/>
  <c r="M379" i="7" s="1"/>
  <c r="N379" i="7" s="1"/>
  <c r="L559" i="7" a="1"/>
  <c r="L559" i="7" s="1"/>
  <c r="M559" i="7" s="1"/>
  <c r="N559" i="7" s="1"/>
  <c r="L399" i="7" a="1"/>
  <c r="L399" i="7" s="1"/>
  <c r="M399" i="7" s="1"/>
  <c r="N399" i="7" s="1"/>
  <c r="L240" i="7" a="1"/>
  <c r="L240" i="7" s="1"/>
  <c r="M240" i="7" s="1"/>
  <c r="N240" i="7" s="1"/>
  <c r="L755" i="7" a="1"/>
  <c r="L755" i="7" s="1"/>
  <c r="M755" i="7" s="1"/>
  <c r="N755" i="7" s="1"/>
  <c r="L610" i="7" a="1"/>
  <c r="L610" i="7" s="1"/>
  <c r="M610" i="7" s="1"/>
  <c r="N610" i="7" s="1"/>
  <c r="L342" i="7" a="1"/>
  <c r="L342" i="7" s="1"/>
  <c r="M342" i="7" s="1"/>
  <c r="N342" i="7" s="1"/>
  <c r="L306" i="7" a="1"/>
  <c r="L306" i="7" s="1"/>
  <c r="M306" i="7" s="1"/>
  <c r="N306" i="7" s="1"/>
  <c r="L190" i="7" a="1"/>
  <c r="L190" i="7" s="1"/>
  <c r="M190" i="7" s="1"/>
  <c r="N190" i="7" s="1"/>
  <c r="L119" i="7" a="1"/>
  <c r="L119" i="7" s="1"/>
  <c r="M119" i="7" s="1"/>
  <c r="N119" i="7" s="1"/>
  <c r="L744" i="7" a="1"/>
  <c r="L744" i="7" s="1"/>
  <c r="M744" i="7" s="1"/>
  <c r="N744" i="7" s="1"/>
  <c r="L464" i="7" a="1"/>
  <c r="L464" i="7" s="1"/>
  <c r="M464" i="7" s="1"/>
  <c r="N464" i="7" s="1"/>
  <c r="L200" i="7" a="1"/>
  <c r="L200" i="7" s="1"/>
  <c r="M200" i="7" s="1"/>
  <c r="N200" i="7" s="1"/>
  <c r="L66" i="7" a="1"/>
  <c r="L66" i="7" s="1"/>
  <c r="M66" i="7" s="1"/>
  <c r="N66" i="7" s="1"/>
  <c r="L181" i="7" a="1"/>
  <c r="L181" i="7" s="1"/>
  <c r="M181" i="7" s="1"/>
  <c r="N181" i="7" s="1"/>
  <c r="L109" i="7" a="1"/>
  <c r="L109" i="7" s="1"/>
  <c r="M109" i="7" s="1"/>
  <c r="N109" i="7" s="1"/>
  <c r="L74" i="7" a="1"/>
  <c r="L74" i="7" s="1"/>
  <c r="M74" i="7" s="1"/>
  <c r="N74" i="7" s="1"/>
  <c r="L707" i="7" a="1"/>
  <c r="L707" i="7" s="1"/>
  <c r="M707" i="7" s="1"/>
  <c r="N707" i="7" s="1"/>
  <c r="L503" i="7" a="1"/>
  <c r="L503" i="7" s="1"/>
  <c r="M503" i="7" s="1"/>
  <c r="N503" i="7" s="1"/>
  <c r="L400" i="7" a="1"/>
  <c r="L400" i="7" s="1"/>
  <c r="M400" i="7" s="1"/>
  <c r="N400" i="7" s="1"/>
  <c r="L103" i="7" a="1"/>
  <c r="L103" i="7" s="1"/>
  <c r="M103" i="7" s="1"/>
  <c r="N103" i="7" s="1"/>
  <c r="L223" i="7" a="1"/>
  <c r="L223" i="7" s="1"/>
  <c r="M223" i="7" s="1"/>
  <c r="N223" i="7" s="1"/>
  <c r="L125" i="7" a="1"/>
  <c r="L125" i="7" s="1"/>
  <c r="M125" i="7" s="1"/>
  <c r="N125" i="7" s="1"/>
  <c r="L57" i="7" a="1"/>
  <c r="L57" i="7" s="1"/>
  <c r="M57" i="7" s="1"/>
  <c r="N57" i="7" s="1"/>
  <c r="L501" i="7" a="1"/>
  <c r="L501" i="7" s="1"/>
  <c r="M501" i="7" s="1"/>
  <c r="N501" i="7" s="1"/>
  <c r="L339" i="7" a="1"/>
  <c r="L339" i="7" s="1"/>
  <c r="M339" i="7" s="1"/>
  <c r="N339" i="7" s="1"/>
  <c r="L180" i="7" a="1"/>
  <c r="L180" i="7" s="1"/>
  <c r="M180" i="7" s="1"/>
  <c r="N180" i="7" s="1"/>
  <c r="L713" i="7" a="1"/>
  <c r="L713" i="7" s="1"/>
  <c r="M713" i="7" s="1"/>
  <c r="N713" i="7" s="1"/>
  <c r="L491" i="7" a="1"/>
  <c r="L491" i="7" s="1"/>
  <c r="M491" i="7" s="1"/>
  <c r="N491" i="7" s="1"/>
  <c r="L289" i="7" a="1"/>
  <c r="L289" i="7" s="1"/>
  <c r="M289" i="7" s="1"/>
  <c r="N289" i="7" s="1"/>
  <c r="L427" i="7" a="1"/>
  <c r="L427" i="7" s="1"/>
  <c r="M427" i="7" s="1"/>
  <c r="N427" i="7" s="1"/>
  <c r="L301" i="7" a="1"/>
  <c r="L301" i="7" s="1"/>
  <c r="M301" i="7" s="1"/>
  <c r="N301" i="7" s="1"/>
  <c r="L247" i="7" a="1"/>
  <c r="L247" i="7" s="1"/>
  <c r="M247" i="7" s="1"/>
  <c r="N247" i="7" s="1"/>
  <c r="L822" i="7" a="1"/>
  <c r="L822" i="7" s="1"/>
  <c r="M822" i="7" s="1"/>
  <c r="N822" i="7" s="1"/>
  <c r="L543" i="7" a="1"/>
  <c r="L543" i="7" s="1"/>
  <c r="M543" i="7" s="1"/>
  <c r="N543" i="7" s="1"/>
  <c r="L722" i="7" a="1"/>
  <c r="L722" i="7" s="1"/>
  <c r="M722" i="7" s="1"/>
  <c r="N722" i="7" s="1"/>
  <c r="L63" i="7" a="1"/>
  <c r="L63" i="7" s="1"/>
  <c r="M63" i="7" s="1"/>
  <c r="N63" i="7" s="1"/>
  <c r="L583" i="7" a="1"/>
  <c r="L583" i="7" s="1"/>
  <c r="M583" i="7" s="1"/>
  <c r="N583" i="7" s="1"/>
  <c r="L118" i="7" a="1"/>
  <c r="L118" i="7" s="1"/>
  <c r="M118" i="7" s="1"/>
  <c r="N118" i="7" s="1"/>
  <c r="L493" i="7" a="1"/>
  <c r="L493" i="7" s="1"/>
  <c r="M493" i="7" s="1"/>
  <c r="N493" i="7" s="1"/>
  <c r="L157" i="7" a="1"/>
  <c r="L157" i="7" s="1"/>
  <c r="M157" i="7" s="1"/>
  <c r="N157" i="7" s="1"/>
  <c r="L687" i="7" a="1"/>
  <c r="L687" i="7" s="1"/>
  <c r="M687" i="7" s="1"/>
  <c r="N687" i="7" s="1"/>
  <c r="L283" i="7" a="1"/>
  <c r="L283" i="7" s="1"/>
  <c r="M283" i="7" s="1"/>
  <c r="N283" i="7" s="1"/>
  <c r="L336" i="7" a="1"/>
  <c r="L336" i="7" s="1"/>
  <c r="M336" i="7" s="1"/>
  <c r="N336" i="7" s="1"/>
  <c r="L232" i="7" a="1"/>
  <c r="L232" i="7" s="1"/>
  <c r="M232" i="7" s="1"/>
  <c r="N232" i="7" s="1"/>
  <c r="L271" i="7" a="1"/>
  <c r="L271" i="7" s="1"/>
  <c r="M271" i="7" s="1"/>
  <c r="N271" i="7" s="1"/>
  <c r="L582" i="7" a="1"/>
  <c r="L582" i="7" s="1"/>
  <c r="M582" i="7" s="1"/>
  <c r="N582" i="7" s="1"/>
  <c r="L220" i="7" a="1"/>
  <c r="L220" i="7" s="1"/>
  <c r="M220" i="7" s="1"/>
  <c r="N220" i="7" s="1"/>
  <c r="L155" i="7" a="1"/>
  <c r="L155" i="7" s="1"/>
  <c r="M155" i="7" s="1"/>
  <c r="N155" i="7" s="1"/>
  <c r="L145" i="7" a="1"/>
  <c r="L145" i="7" s="1"/>
  <c r="M145" i="7" s="1"/>
  <c r="N145" i="7" s="1"/>
  <c r="L177" i="7" a="1"/>
  <c r="L177" i="7" s="1"/>
  <c r="M177" i="7" s="1"/>
  <c r="N177" i="7" s="1"/>
  <c r="L25" i="7" a="1"/>
  <c r="L25" i="7" s="1"/>
  <c r="M25" i="7" s="1"/>
  <c r="N25" i="7" s="1"/>
  <c r="L12" i="7" a="1"/>
  <c r="L12" i="7" s="1"/>
  <c r="M12" i="7" s="1"/>
  <c r="N12" i="7" s="1"/>
  <c r="L242" i="7" a="1"/>
  <c r="L242" i="7" s="1"/>
  <c r="M242" i="7" s="1"/>
  <c r="N242" i="7" s="1"/>
  <c r="L404" i="7" a="1"/>
  <c r="L404" i="7" s="1"/>
  <c r="M404" i="7" s="1"/>
  <c r="N404" i="7" s="1"/>
  <c r="L8" i="7" a="1"/>
  <c r="L8" i="7" s="1"/>
  <c r="M8" i="7" s="1"/>
  <c r="N8" i="7" s="1"/>
  <c r="L678" i="7" a="1"/>
  <c r="L678" i="7" s="1"/>
  <c r="M678" i="7" s="1"/>
  <c r="N678" i="7" s="1"/>
  <c r="L577" i="7" a="1"/>
  <c r="L577" i="7" s="1"/>
  <c r="M577" i="7" s="1"/>
  <c r="N577" i="7" s="1"/>
  <c r="L216" i="7" a="1"/>
  <c r="L216" i="7" s="1"/>
  <c r="M216" i="7" s="1"/>
  <c r="N216" i="7" s="1"/>
  <c r="M326" i="7"/>
  <c r="N326" i="7" s="1"/>
  <c r="M147" i="7"/>
  <c r="N147" i="7" s="1"/>
  <c r="L589" i="7" a="1"/>
  <c r="L589" i="7" s="1"/>
  <c r="M589" i="7" s="1"/>
  <c r="N589" i="7" s="1"/>
  <c r="M308" i="7"/>
  <c r="N308" i="7" s="1"/>
  <c r="L239" i="7" a="1"/>
  <c r="L239" i="7" s="1"/>
  <c r="M239" i="7" s="1"/>
  <c r="N239" i="7" s="1"/>
  <c r="M176" i="7"/>
  <c r="N176" i="7" s="1"/>
  <c r="M111" i="7"/>
  <c r="N111" i="7" s="1"/>
  <c r="L623" i="7" a="1"/>
  <c r="L623" i="7" s="1"/>
  <c r="M623" i="7" s="1"/>
  <c r="N623" i="7" s="1"/>
  <c r="L51" i="7" a="1"/>
  <c r="L51" i="7" s="1"/>
  <c r="M51" i="7" s="1"/>
  <c r="N51" i="7" s="1"/>
  <c r="M105" i="7"/>
  <c r="N105" i="7" s="1"/>
  <c r="L64" i="7" a="1"/>
  <c r="L64" i="7" s="1"/>
  <c r="M64" i="7" s="1"/>
  <c r="N64" i="7" s="1"/>
  <c r="L572" i="7" a="1"/>
  <c r="L572" i="7" s="1"/>
  <c r="M572" i="7" s="1"/>
  <c r="N572" i="7" s="1"/>
  <c r="L477" i="7" a="1"/>
  <c r="L477" i="7" s="1"/>
  <c r="M477" i="7" s="1"/>
  <c r="N477" i="7" s="1"/>
  <c r="L378" i="7" a="1"/>
  <c r="L378" i="7" s="1"/>
  <c r="M378" i="7" s="1"/>
  <c r="N378" i="7" s="1"/>
  <c r="L113" i="7" a="1"/>
  <c r="L113" i="7" s="1"/>
  <c r="M113" i="7" s="1"/>
  <c r="N113" i="7" s="1"/>
  <c r="M676" i="7"/>
  <c r="N676" i="7" s="1"/>
  <c r="M492" i="7"/>
  <c r="N492" i="7" s="1"/>
  <c r="L323" i="7" a="1"/>
  <c r="L323" i="7" s="1"/>
  <c r="M323" i="7" s="1"/>
  <c r="N323" i="7" s="1"/>
  <c r="L409" i="7" a="1"/>
  <c r="L409" i="7" s="1"/>
  <c r="M409" i="7" s="1"/>
  <c r="N409" i="7" s="1"/>
  <c r="M288" i="7"/>
  <c r="N288" i="7" s="1"/>
  <c r="L233" i="7" a="1"/>
  <c r="L233" i="7" s="1"/>
  <c r="M233" i="7" s="1"/>
  <c r="N233" i="7" s="1"/>
  <c r="L785" i="7" a="1"/>
  <c r="L785" i="7" s="1"/>
  <c r="M785" i="7" s="1"/>
  <c r="N785" i="7" s="1"/>
  <c r="L498" i="7" a="1"/>
  <c r="L498" i="7" s="1"/>
  <c r="M498" i="7" s="1"/>
  <c r="N498" i="7" s="1"/>
  <c r="L360" i="7" a="1"/>
  <c r="L360" i="7" s="1"/>
  <c r="M360" i="7" s="1"/>
  <c r="N360" i="7" s="1"/>
  <c r="L736" i="7" a="1"/>
  <c r="L736" i="7" s="1"/>
  <c r="M736" i="7" s="1"/>
  <c r="N736" i="7" s="1"/>
  <c r="L320" i="7" a="1"/>
  <c r="L320" i="7" s="1"/>
  <c r="M320" i="7" s="1"/>
  <c r="N320" i="7" s="1"/>
  <c r="L721" i="7" a="1"/>
  <c r="L721" i="7" s="1"/>
  <c r="M721" i="7" s="1"/>
  <c r="N721" i="7" s="1"/>
  <c r="L297" i="7" a="1"/>
  <c r="L297" i="7" s="1"/>
  <c r="M297" i="7" s="1"/>
  <c r="N297" i="7" s="1"/>
  <c r="L231" i="7" a="1"/>
  <c r="L231" i="7" s="1"/>
  <c r="M231" i="7" s="1"/>
  <c r="N231" i="7" s="1"/>
  <c r="M753" i="7"/>
  <c r="N753" i="7" s="1"/>
  <c r="M461" i="7"/>
  <c r="N461" i="7" s="1"/>
  <c r="L256" i="7" a="1"/>
  <c r="L256" i="7" s="1"/>
  <c r="M256" i="7" s="1"/>
  <c r="N256" i="7" s="1"/>
  <c r="L561" i="7" a="1"/>
  <c r="L561" i="7" s="1"/>
  <c r="M561" i="7" s="1"/>
  <c r="N561" i="7" s="1"/>
  <c r="L403" i="7" a="1"/>
  <c r="L403" i="7" s="1"/>
  <c r="M403" i="7" s="1"/>
  <c r="N403" i="7" s="1"/>
  <c r="L531" i="7" a="1"/>
  <c r="L531" i="7" s="1"/>
  <c r="M531" i="7" s="1"/>
  <c r="N531" i="7" s="1"/>
  <c r="L269" i="7" a="1"/>
  <c r="L269" i="7" s="1"/>
  <c r="M269" i="7" s="1"/>
  <c r="N269" i="7" s="1"/>
  <c r="L154" i="7" a="1"/>
  <c r="L154" i="7" s="1"/>
  <c r="M154" i="7" s="1"/>
  <c r="N154" i="7" s="1"/>
  <c r="M499" i="7"/>
  <c r="N499" i="7" s="1"/>
  <c r="L228" i="7" a="1"/>
  <c r="L228" i="7" s="1"/>
  <c r="M228" i="7" s="1"/>
  <c r="N228" i="7" s="1"/>
  <c r="L784" i="7" a="1"/>
  <c r="L784" i="7" s="1"/>
  <c r="M784" i="7" s="1"/>
  <c r="N784" i="7" s="1"/>
  <c r="L142" i="7" a="1"/>
  <c r="L142" i="7" s="1"/>
  <c r="M142" i="7" s="1"/>
  <c r="N142" i="7" s="1"/>
  <c r="L52" i="7" a="1"/>
  <c r="L52" i="7" s="1"/>
  <c r="M52" i="7" s="1"/>
  <c r="N52" i="7" s="1"/>
  <c r="L24" i="7" a="1"/>
  <c r="L24" i="7" s="1"/>
  <c r="M24" i="7" s="1"/>
  <c r="N24" i="7" s="1"/>
  <c r="L93" i="7" a="1"/>
  <c r="L93" i="7" s="1"/>
  <c r="M93" i="7" s="1"/>
  <c r="N93" i="7" s="1"/>
  <c r="L59" i="7" a="1"/>
  <c r="L59" i="7" s="1"/>
  <c r="M59" i="7" s="1"/>
  <c r="N59" i="7" s="1"/>
  <c r="L10" i="7" a="1"/>
  <c r="L10" i="7" s="1"/>
  <c r="M10" i="7" s="1"/>
  <c r="N10" i="7" s="1"/>
  <c r="L353" i="7" a="1"/>
  <c r="L353" i="7" s="1"/>
  <c r="M353" i="7" s="1"/>
  <c r="N353" i="7" s="1"/>
  <c r="L34" i="7" a="1"/>
  <c r="L34" i="7" s="1"/>
  <c r="M34" i="7" s="1"/>
  <c r="N34" i="7" s="1"/>
  <c r="L645" i="7" a="1"/>
  <c r="L645" i="7" s="1"/>
  <c r="M645" i="7" s="1"/>
  <c r="N645" i="7" s="1"/>
  <c r="L362" i="7" a="1"/>
  <c r="L362" i="7" s="1"/>
  <c r="M362" i="7" s="1"/>
  <c r="N362" i="7" s="1"/>
  <c r="L164" i="7" a="1"/>
  <c r="L164" i="7" s="1"/>
  <c r="M164" i="7" s="1"/>
  <c r="N164" i="7" s="1"/>
  <c r="L48" i="7" a="1"/>
  <c r="L48" i="7" s="1"/>
  <c r="M48" i="7" s="1"/>
  <c r="N48" i="7" s="1"/>
  <c r="L29" i="7" a="1"/>
  <c r="L29" i="7" s="1"/>
  <c r="M29" i="7" s="1"/>
  <c r="N29" i="7" s="1"/>
  <c r="L6" i="7" a="1"/>
  <c r="L6" i="7" s="1"/>
  <c r="M6" i="7" s="1"/>
  <c r="N6" i="7" s="1"/>
  <c r="L375" i="7" a="1"/>
  <c r="L375" i="7" s="1"/>
  <c r="M375" i="7" s="1"/>
  <c r="N375" i="7" s="1"/>
  <c r="L438" i="7" a="1"/>
  <c r="L438" i="7" s="1"/>
  <c r="M438" i="7" s="1"/>
  <c r="N438" i="7" s="1"/>
  <c r="L151" i="7" a="1"/>
  <c r="L151" i="7" s="1"/>
  <c r="M151" i="7" s="1"/>
  <c r="N151" i="7" s="1"/>
  <c r="L796" i="7" a="1"/>
  <c r="L796" i="7" s="1"/>
  <c r="M796" i="7" s="1"/>
  <c r="N796" i="7" s="1"/>
  <c r="L138" i="7" a="1"/>
  <c r="L138" i="7" s="1"/>
  <c r="M138" i="7" s="1"/>
  <c r="N138" i="7" s="1"/>
  <c r="L734" i="7" a="1"/>
  <c r="L734" i="7" s="1"/>
  <c r="M734" i="7" s="1"/>
  <c r="N734" i="7" s="1"/>
  <c r="L541" i="7" a="1"/>
  <c r="L541" i="7" s="1"/>
  <c r="M541" i="7" s="1"/>
  <c r="N541" i="7" s="1"/>
  <c r="L604" i="7" a="1"/>
  <c r="L604" i="7" s="1"/>
  <c r="M604" i="7" s="1"/>
  <c r="N604" i="7" s="1"/>
  <c r="L174" i="7" a="1"/>
  <c r="L174" i="7" s="1"/>
  <c r="M174" i="7" s="1"/>
  <c r="N174" i="7" s="1"/>
  <c r="L688" i="7" a="1"/>
  <c r="L688" i="7" s="1"/>
  <c r="M688" i="7" s="1"/>
  <c r="N688" i="7" s="1"/>
  <c r="M212" i="7"/>
  <c r="N212" i="7" s="1"/>
  <c r="L821" i="7" a="1"/>
  <c r="L821" i="7" s="1"/>
  <c r="M821" i="7" s="1"/>
  <c r="N821" i="7" s="1"/>
  <c r="L786" i="7" a="1"/>
  <c r="L786" i="7" s="1"/>
  <c r="M786" i="7" s="1"/>
  <c r="N786" i="7" s="1"/>
  <c r="L515" i="7" a="1"/>
  <c r="L515" i="7" s="1"/>
  <c r="M515" i="7" s="1"/>
  <c r="N515" i="7" s="1"/>
  <c r="L136" i="7" a="1"/>
  <c r="L136" i="7" s="1"/>
  <c r="M136" i="7" s="1"/>
  <c r="N136" i="7" s="1"/>
  <c r="L646" i="7" a="1"/>
  <c r="L646" i="7" s="1"/>
  <c r="M646" i="7" s="1"/>
  <c r="N646" i="7" s="1"/>
  <c r="L443" i="7" a="1"/>
  <c r="L443" i="7" s="1"/>
  <c r="M443" i="7" s="1"/>
  <c r="N443" i="7" s="1"/>
  <c r="L677" i="7" a="1"/>
  <c r="L677" i="7" s="1"/>
  <c r="M677" i="7" s="1"/>
  <c r="N677" i="7" s="1"/>
  <c r="L565" i="7" a="1"/>
  <c r="L565" i="7" s="1"/>
  <c r="M565" i="7" s="1"/>
  <c r="N565" i="7" s="1"/>
  <c r="M194" i="7"/>
  <c r="N194" i="7" s="1"/>
  <c r="L511" i="7" a="1"/>
  <c r="L511" i="7" s="1"/>
  <c r="M511" i="7" s="1"/>
  <c r="N511" i="7" s="1"/>
  <c r="M116" i="7"/>
  <c r="N116" i="7" s="1"/>
  <c r="L653" i="7" a="1"/>
  <c r="L653" i="7" s="1"/>
  <c r="M653" i="7" s="1"/>
  <c r="N653" i="7" s="1"/>
  <c r="L307" i="7" a="1"/>
  <c r="L307" i="7" s="1"/>
  <c r="M307" i="7" s="1"/>
  <c r="N307" i="7" s="1"/>
  <c r="L214" i="7" a="1"/>
  <c r="L214" i="7" s="1"/>
  <c r="M214" i="7" s="1"/>
  <c r="N214" i="7" s="1"/>
  <c r="L175" i="7" a="1"/>
  <c r="L175" i="7" s="1"/>
  <c r="M175" i="7" s="1"/>
  <c r="N175" i="7" s="1"/>
  <c r="L106" i="7" a="1"/>
  <c r="L106" i="7" s="1"/>
  <c r="M106" i="7" s="1"/>
  <c r="N106" i="7" s="1"/>
  <c r="L158" i="7" a="1"/>
  <c r="L158" i="7" s="1"/>
  <c r="M158" i="7" s="1"/>
  <c r="N158" i="7" s="1"/>
  <c r="L263" i="7" a="1"/>
  <c r="L263" i="7" s="1"/>
  <c r="M263" i="7" s="1"/>
  <c r="N263" i="7" s="1"/>
  <c r="L141" i="7" a="1"/>
  <c r="L141" i="7" s="1"/>
  <c r="M141" i="7" s="1"/>
  <c r="N141" i="7" s="1"/>
  <c r="L99" i="7" a="1"/>
  <c r="L99" i="7" s="1"/>
  <c r="M99" i="7" s="1"/>
  <c r="N99" i="7" s="1"/>
  <c r="L58" i="7" a="1"/>
  <c r="L58" i="7" s="1"/>
  <c r="M58" i="7" s="1"/>
  <c r="N58" i="7" s="1"/>
  <c r="L567" i="7" a="1"/>
  <c r="L567" i="7" s="1"/>
  <c r="M567" i="7" s="1"/>
  <c r="N567" i="7" s="1"/>
  <c r="L473" i="7" a="1"/>
  <c r="L473" i="7" s="1"/>
  <c r="M473" i="7" s="1"/>
  <c r="N473" i="7" s="1"/>
  <c r="L377" i="7" a="1"/>
  <c r="L377" i="7" s="1"/>
  <c r="M377" i="7" s="1"/>
  <c r="N377" i="7" s="1"/>
  <c r="L261" i="7" a="1"/>
  <c r="L261" i="7" s="1"/>
  <c r="M261" i="7" s="1"/>
  <c r="N261" i="7" s="1"/>
  <c r="L143" i="7" a="1"/>
  <c r="L143" i="7" s="1"/>
  <c r="M143" i="7" s="1"/>
  <c r="N143" i="7" s="1"/>
  <c r="L102" i="7" a="1"/>
  <c r="L102" i="7" s="1"/>
  <c r="M102" i="7" s="1"/>
  <c r="N102" i="7" s="1"/>
  <c r="L675" i="7" a="1"/>
  <c r="L675" i="7" s="1"/>
  <c r="M675" i="7" s="1"/>
  <c r="N675" i="7" s="1"/>
  <c r="L305" i="7" a="1"/>
  <c r="L305" i="7" s="1"/>
  <c r="M305" i="7" s="1"/>
  <c r="N305" i="7" s="1"/>
  <c r="L754" i="7" a="1"/>
  <c r="L754" i="7" s="1"/>
  <c r="M754" i="7" s="1"/>
  <c r="N754" i="7" s="1"/>
  <c r="L652" i="7" a="1"/>
  <c r="L652" i="7" s="1"/>
  <c r="M652" i="7" s="1"/>
  <c r="N652" i="7" s="1"/>
  <c r="L398" i="7" a="1"/>
  <c r="L398" i="7" s="1"/>
  <c r="M398" i="7" s="1"/>
  <c r="N398" i="7" s="1"/>
  <c r="L140" i="7" a="1"/>
  <c r="L140" i="7" s="1"/>
  <c r="M140" i="7" s="1"/>
  <c r="N140" i="7" s="1"/>
  <c r="L370" i="7" a="1"/>
  <c r="L370" i="7" s="1"/>
  <c r="M370" i="7" s="1"/>
  <c r="N370" i="7" s="1"/>
  <c r="L733" i="7" a="1"/>
  <c r="L733" i="7" s="1"/>
  <c r="M733" i="7" s="1"/>
  <c r="N733" i="7" s="1"/>
  <c r="L341" i="7" a="1"/>
  <c r="L341" i="7" s="1"/>
  <c r="M341" i="7" s="1"/>
  <c r="N341" i="7" s="1"/>
  <c r="L538" i="7" a="1"/>
  <c r="L538" i="7" s="1"/>
  <c r="M538" i="7" s="1"/>
  <c r="N538" i="7" s="1"/>
  <c r="M238" i="7"/>
  <c r="N238" i="7" s="1"/>
  <c r="M795" i="7"/>
  <c r="N795" i="7" s="1"/>
  <c r="M580" i="7"/>
  <c r="N580" i="7" s="1"/>
  <c r="L324" i="7" a="1"/>
  <c r="L324" i="7" s="1"/>
  <c r="M324" i="7" s="1"/>
  <c r="N324" i="7" s="1"/>
  <c r="L620" i="7" a="1"/>
  <c r="L620" i="7" s="1"/>
  <c r="M620" i="7" s="1"/>
  <c r="N620" i="7" s="1"/>
  <c r="L318" i="7" a="1"/>
  <c r="L318" i="7" s="1"/>
  <c r="M318" i="7" s="1"/>
  <c r="N318" i="7" s="1"/>
  <c r="L553" i="7" a="1"/>
  <c r="L553" i="7" s="1"/>
  <c r="M553" i="7" s="1"/>
  <c r="N553" i="7" s="1"/>
  <c r="L761" i="7" a="1"/>
  <c r="L761" i="7" s="1"/>
  <c r="M761" i="7" s="1"/>
  <c r="N761" i="7" s="1"/>
  <c r="L504" i="7" a="1"/>
  <c r="L504" i="7" s="1"/>
  <c r="M504" i="7" s="1"/>
  <c r="N504" i="7" s="1"/>
  <c r="L309" i="7" a="1"/>
  <c r="L309" i="7" s="1"/>
  <c r="M309" i="7" s="1"/>
  <c r="N309" i="7" s="1"/>
  <c r="M92" i="7"/>
  <c r="N92" i="7" s="1"/>
  <c r="M635" i="7"/>
  <c r="N635" i="7" s="1"/>
  <c r="L170" i="7" a="1"/>
  <c r="L170" i="7" s="1"/>
  <c r="M170" i="7" s="1"/>
  <c r="N170" i="7" s="1"/>
  <c r="M86" i="7"/>
  <c r="N86" i="7" s="1"/>
  <c r="L539" i="7" a="1"/>
  <c r="L539" i="7" s="1"/>
  <c r="M539" i="7" s="1"/>
  <c r="N539" i="7" s="1"/>
  <c r="L340" i="7" a="1"/>
  <c r="L340" i="7" s="1"/>
  <c r="M340" i="7" s="1"/>
  <c r="N340" i="7" s="1"/>
  <c r="M108" i="7"/>
  <c r="N108" i="7" s="1"/>
  <c r="L241" i="7" a="1"/>
  <c r="L241" i="7" s="1"/>
  <c r="M241" i="7" s="1"/>
  <c r="N241" i="7" s="1"/>
  <c r="M95" i="7"/>
  <c r="N95" i="7" s="1"/>
  <c r="L46" i="7" a="1"/>
  <c r="L46" i="7" s="1"/>
  <c r="M46" i="7" s="1"/>
  <c r="N46" i="7" s="1"/>
  <c r="L536" i="7" a="1"/>
  <c r="L536" i="7" s="1"/>
  <c r="M536" i="7" s="1"/>
  <c r="N536" i="7" s="1"/>
  <c r="L459" i="7" a="1"/>
  <c r="L459" i="7" s="1"/>
  <c r="M459" i="7" s="1"/>
  <c r="N459" i="7" s="1"/>
  <c r="L376" i="7" a="1"/>
  <c r="L376" i="7" s="1"/>
  <c r="M376" i="7" s="1"/>
  <c r="N376" i="7" s="1"/>
  <c r="L250" i="7" a="1"/>
  <c r="L250" i="7" s="1"/>
  <c r="M250" i="7" s="1"/>
  <c r="N250" i="7" s="1"/>
  <c r="M134" i="7"/>
  <c r="N134" i="7" s="1"/>
  <c r="L97" i="7" a="1"/>
  <c r="L97" i="7" s="1"/>
  <c r="M97" i="7" s="1"/>
  <c r="N97" i="7" s="1"/>
  <c r="M622" i="7"/>
  <c r="N622" i="7" s="1"/>
  <c r="L433" i="7" a="1"/>
  <c r="L433" i="7" s="1"/>
  <c r="M433" i="7" s="1"/>
  <c r="N433" i="7" s="1"/>
  <c r="L304" i="7" a="1"/>
  <c r="L304" i="7" s="1"/>
  <c r="M304" i="7" s="1"/>
  <c r="N304" i="7" s="1"/>
  <c r="L738" i="7" a="1"/>
  <c r="L738" i="7" s="1"/>
  <c r="M738" i="7" s="1"/>
  <c r="N738" i="7" s="1"/>
  <c r="L647" i="7" a="1"/>
  <c r="L647" i="7" s="1"/>
  <c r="M647" i="7" s="1"/>
  <c r="N647" i="7" s="1"/>
  <c r="L372" i="7" a="1"/>
  <c r="L372" i="7" s="1"/>
  <c r="M372" i="7" s="1"/>
  <c r="N372" i="7" s="1"/>
  <c r="L792" i="7" a="1"/>
  <c r="L792" i="7" s="1"/>
  <c r="M792" i="7" s="1"/>
  <c r="N792" i="7" s="1"/>
  <c r="L369" i="7" a="1"/>
  <c r="L369" i="7" s="1"/>
  <c r="M369" i="7" s="1"/>
  <c r="N369" i="7" s="1"/>
  <c r="L278" i="7" a="1"/>
  <c r="L278" i="7" s="1"/>
  <c r="M278" i="7" s="1"/>
  <c r="N278" i="7" s="1"/>
  <c r="L179" i="7" a="1"/>
  <c r="L179" i="7" s="1"/>
  <c r="M179" i="7" s="1"/>
  <c r="N179" i="7" s="1"/>
  <c r="L686" i="7" a="1"/>
  <c r="L686" i="7" s="1"/>
  <c r="M686" i="7" s="1"/>
  <c r="N686" i="7" s="1"/>
  <c r="L656" i="7" a="1"/>
  <c r="L656" i="7" s="1"/>
  <c r="M656" i="7" s="1"/>
  <c r="N656" i="7" s="1"/>
  <c r="L206" i="7" a="1"/>
  <c r="L206" i="7" s="1"/>
  <c r="M206" i="7" s="1"/>
  <c r="N206" i="7" s="1"/>
  <c r="L132" i="7" a="1"/>
  <c r="L132" i="7" s="1"/>
  <c r="M132" i="7" s="1"/>
  <c r="N132" i="7" s="1"/>
  <c r="L451" i="7" a="1"/>
  <c r="L451" i="7" s="1"/>
  <c r="M451" i="7" s="1"/>
  <c r="N451" i="7" s="1"/>
  <c r="L192" i="7" a="1"/>
  <c r="L192" i="7" s="1"/>
  <c r="M192" i="7" s="1"/>
  <c r="N192" i="7" s="1"/>
  <c r="L279" i="7" a="1"/>
  <c r="L279" i="7" s="1"/>
  <c r="M279" i="7" s="1"/>
  <c r="N279" i="7" s="1"/>
  <c r="L107" i="7" a="1"/>
  <c r="L107" i="7" s="1"/>
  <c r="M107" i="7" s="1"/>
  <c r="N107" i="7" s="1"/>
  <c r="L70" i="7" a="1"/>
  <c r="L70" i="7" s="1"/>
  <c r="M70" i="7" s="1"/>
  <c r="N70" i="7" s="1"/>
  <c r="M437" i="7"/>
  <c r="N437" i="7" s="1"/>
  <c r="L410" i="7" a="1"/>
  <c r="L410" i="7" s="1"/>
  <c r="M410" i="7" s="1"/>
  <c r="N410" i="7" s="1"/>
  <c r="L392" i="7" a="1"/>
  <c r="L392" i="7" s="1"/>
  <c r="M392" i="7" s="1"/>
  <c r="N392" i="7" s="1"/>
  <c r="L500" i="7" a="1"/>
  <c r="L500" i="7" s="1"/>
  <c r="M500" i="7" s="1"/>
  <c r="N500" i="7" s="1"/>
  <c r="L197" i="7" a="1"/>
  <c r="L197" i="7" s="1"/>
  <c r="M197" i="7" s="1"/>
  <c r="N197" i="7" s="1"/>
  <c r="L462" i="7" a="1"/>
  <c r="L462" i="7" s="1"/>
  <c r="M462" i="7" s="1"/>
  <c r="N462" i="7" s="1"/>
  <c r="L65" i="7" a="1"/>
  <c r="L65" i="7" s="1"/>
  <c r="M65" i="7" s="1"/>
  <c r="N65" i="7" s="1"/>
  <c r="L456" i="7" a="1"/>
  <c r="L456" i="7" s="1"/>
  <c r="M456" i="7" s="1"/>
  <c r="N456" i="7" s="1"/>
  <c r="L270" i="7" a="1"/>
  <c r="L270" i="7" s="1"/>
  <c r="M270" i="7" s="1"/>
  <c r="N270" i="7" s="1"/>
  <c r="L229" i="7" a="1"/>
  <c r="L229" i="7" s="1"/>
  <c r="M229" i="7" s="1"/>
  <c r="N229" i="7" s="1"/>
  <c r="L809" i="7" a="1"/>
  <c r="L809" i="7" s="1"/>
  <c r="M809" i="7" s="1"/>
  <c r="N809" i="7" s="1"/>
  <c r="L60" i="7" a="1"/>
  <c r="L60" i="7" s="1"/>
  <c r="M60" i="7" s="1"/>
  <c r="N60" i="7" s="1"/>
  <c r="L363" i="7" a="1"/>
  <c r="L363" i="7" s="1"/>
  <c r="M363" i="7" s="1"/>
  <c r="N363" i="7" s="1"/>
  <c r="L56" i="7" a="1"/>
  <c r="L56" i="7" s="1"/>
  <c r="M56" i="7" s="1"/>
  <c r="N56" i="7" s="1"/>
  <c r="L266" i="7" a="1"/>
  <c r="L266" i="7" s="1"/>
  <c r="M266" i="7" s="1"/>
  <c r="N266" i="7" s="1"/>
  <c r="M30" i="7"/>
  <c r="N30" i="7" s="1"/>
  <c r="L389" i="7" a="1"/>
  <c r="L389" i="7" s="1"/>
  <c r="M389" i="7" s="1"/>
  <c r="N389" i="7" s="1"/>
  <c r="L173" i="7" a="1"/>
  <c r="L173" i="7" s="1"/>
  <c r="M173" i="7" s="1"/>
  <c r="N173" i="7" s="1"/>
  <c r="L631" i="7" a="1"/>
  <c r="L631" i="7" s="1"/>
  <c r="M631" i="7" s="1"/>
  <c r="N631" i="7" s="1"/>
  <c r="L552" i="7" a="1"/>
  <c r="L552" i="7" s="1"/>
  <c r="M552" i="7" s="1"/>
  <c r="N552" i="7" s="1"/>
  <c r="M665" i="7"/>
  <c r="N665" i="7" s="1"/>
  <c r="M494" i="7"/>
  <c r="N494" i="7" s="1"/>
  <c r="L771" i="7" a="1"/>
  <c r="L771" i="7" s="1"/>
  <c r="M771" i="7" s="1"/>
  <c r="N771" i="7" s="1"/>
  <c r="L624" i="7" a="1"/>
  <c r="L624" i="7" s="1"/>
  <c r="M624" i="7" s="1"/>
  <c r="N624" i="7" s="1"/>
  <c r="M428" i="7"/>
  <c r="N428" i="7" s="1"/>
  <c r="L280" i="7" a="1"/>
  <c r="L280" i="7" s="1"/>
  <c r="M280" i="7" s="1"/>
  <c r="N280" i="7" s="1"/>
  <c r="L205" i="7" a="1"/>
  <c r="L205" i="7" s="1"/>
  <c r="M205" i="7" s="1"/>
  <c r="N205" i="7" s="1"/>
  <c r="M144" i="7"/>
  <c r="N144" i="7" s="1"/>
  <c r="L85" i="7" a="1"/>
  <c r="L85" i="7" s="1"/>
  <c r="M85" i="7" s="1"/>
  <c r="N85" i="7" s="1"/>
  <c r="M527" i="7"/>
  <c r="N527" i="7" s="1"/>
  <c r="L291" i="7" a="1"/>
  <c r="L291" i="7" s="1"/>
  <c r="M291" i="7" s="1"/>
  <c r="N291" i="7" s="1"/>
  <c r="L100" i="7" a="1"/>
  <c r="L100" i="7" s="1"/>
  <c r="M100" i="7" s="1"/>
  <c r="N100" i="7" s="1"/>
  <c r="L226" i="7" a="1"/>
  <c r="L226" i="7" s="1"/>
  <c r="M226" i="7" s="1"/>
  <c r="N226" i="7" s="1"/>
  <c r="L127" i="7" a="1"/>
  <c r="L127" i="7" s="1"/>
  <c r="M127" i="7" s="1"/>
  <c r="N127" i="7" s="1"/>
  <c r="L91" i="7" a="1"/>
  <c r="L91" i="7" s="1"/>
  <c r="M91" i="7" s="1"/>
  <c r="N91" i="7" s="1"/>
  <c r="M22" i="7"/>
  <c r="N22" i="7" s="1"/>
  <c r="L521" i="7" a="1"/>
  <c r="L521" i="7" s="1"/>
  <c r="M521" i="7" s="1"/>
  <c r="N521" i="7" s="1"/>
  <c r="M458" i="7"/>
  <c r="N458" i="7" s="1"/>
  <c r="L310" i="7" a="1"/>
  <c r="L310" i="7" s="1"/>
  <c r="M310" i="7" s="1"/>
  <c r="N310" i="7" s="1"/>
  <c r="M236" i="7"/>
  <c r="N236" i="7" s="1"/>
  <c r="L130" i="7" a="1"/>
  <c r="L130" i="7" s="1"/>
  <c r="M130" i="7" s="1"/>
  <c r="N130" i="7" s="1"/>
  <c r="M94" i="7"/>
  <c r="N94" i="7" s="1"/>
  <c r="L574" i="7" a="1"/>
  <c r="L574" i="7" s="1"/>
  <c r="M574" i="7" s="1"/>
  <c r="N574" i="7" s="1"/>
  <c r="L290" i="7" a="1"/>
  <c r="L290" i="7" s="1"/>
  <c r="M290" i="7" s="1"/>
  <c r="N290" i="7" s="1"/>
  <c r="L737" i="7" a="1"/>
  <c r="L737" i="7" s="1"/>
  <c r="M737" i="7" s="1"/>
  <c r="N737" i="7" s="1"/>
  <c r="L588" i="7" a="1"/>
  <c r="L588" i="7" s="1"/>
  <c r="M588" i="7" s="1"/>
  <c r="N588" i="7" s="1"/>
  <c r="L371" i="7" a="1"/>
  <c r="L371" i="7" s="1"/>
  <c r="M371" i="7" s="1"/>
  <c r="N371" i="7" s="1"/>
  <c r="M791" i="7"/>
  <c r="N791" i="7" s="1"/>
  <c r="M354" i="7"/>
  <c r="N354" i="7" s="1"/>
  <c r="L259" i="7" a="1"/>
  <c r="L259" i="7" s="1"/>
  <c r="M259" i="7" s="1"/>
  <c r="N259" i="7" s="1"/>
  <c r="L178" i="7" a="1"/>
  <c r="L178" i="7" s="1"/>
  <c r="M178" i="7" s="1"/>
  <c r="N178" i="7" s="1"/>
  <c r="L685" i="7" a="1"/>
  <c r="L685" i="7" s="1"/>
  <c r="M685" i="7" s="1"/>
  <c r="N685" i="7" s="1"/>
  <c r="L448" i="7" a="1"/>
  <c r="L448" i="7" s="1"/>
  <c r="M448" i="7" s="1"/>
  <c r="N448" i="7" s="1"/>
  <c r="L316" i="7" a="1"/>
  <c r="L316" i="7" s="1"/>
  <c r="M316" i="7" s="1"/>
  <c r="N316" i="7" s="1"/>
  <c r="L670" i="7" a="1"/>
  <c r="L670" i="7" s="1"/>
  <c r="M670" i="7" s="1"/>
  <c r="N670" i="7" s="1"/>
  <c r="L408" i="7" a="1"/>
  <c r="L408" i="7" s="1"/>
  <c r="M408" i="7" s="1"/>
  <c r="N408" i="7" s="1"/>
  <c r="L277" i="7" a="1"/>
  <c r="L277" i="7" s="1"/>
  <c r="M277" i="7" s="1"/>
  <c r="N277" i="7" s="1"/>
  <c r="L430" i="7" a="1"/>
  <c r="L430" i="7" s="1"/>
  <c r="M430" i="7" s="1"/>
  <c r="N430" i="7" s="1"/>
  <c r="L258" i="7" a="1"/>
  <c r="L258" i="7" s="1"/>
  <c r="M258" i="7" s="1"/>
  <c r="N258" i="7" s="1"/>
  <c r="M162" i="7"/>
  <c r="N162" i="7" s="1"/>
  <c r="L621" i="7" a="1"/>
  <c r="L621" i="7" s="1"/>
  <c r="M621" i="7" s="1"/>
  <c r="N621" i="7" s="1"/>
  <c r="L221" i="7" a="1"/>
  <c r="L221" i="7" s="1"/>
  <c r="M221" i="7" s="1"/>
  <c r="N221" i="7" s="1"/>
  <c r="L729" i="7" a="1"/>
  <c r="L729" i="7" s="1"/>
  <c r="M729" i="7" s="1"/>
  <c r="N729" i="7" s="1"/>
  <c r="L555" i="7" a="1"/>
  <c r="L555" i="7" s="1"/>
  <c r="M555" i="7" s="1"/>
  <c r="N555" i="7" s="1"/>
  <c r="M349" i="7"/>
  <c r="N349" i="7" s="1"/>
  <c r="L449" i="7" a="1"/>
  <c r="L449" i="7" s="1"/>
  <c r="M449" i="7" s="1"/>
  <c r="N449" i="7" s="1"/>
  <c r="L210" i="7" a="1"/>
  <c r="L210" i="7" s="1"/>
  <c r="M210" i="7" s="1"/>
  <c r="N210" i="7" s="1"/>
  <c r="L101" i="7" a="1"/>
  <c r="L101" i="7" s="1"/>
  <c r="M101" i="7" s="1"/>
  <c r="N101" i="7" s="1"/>
  <c r="L364" i="7" a="1"/>
  <c r="L364" i="7" s="1"/>
  <c r="M364" i="7" s="1"/>
  <c r="N364" i="7" s="1"/>
  <c r="L184" i="7" a="1"/>
  <c r="L184" i="7" s="1"/>
  <c r="M184" i="7" s="1"/>
  <c r="N184" i="7" s="1"/>
  <c r="L117" i="7" a="1"/>
  <c r="L117" i="7" s="1"/>
  <c r="M117" i="7" s="1"/>
  <c r="N117" i="7" s="1"/>
  <c r="L358" i="7" a="1"/>
  <c r="L358" i="7" s="1"/>
  <c r="M358" i="7" s="1"/>
  <c r="N358" i="7" s="1"/>
  <c r="L80" i="7" a="1"/>
  <c r="L80" i="7" s="1"/>
  <c r="M80" i="7" s="1"/>
  <c r="N80" i="7" s="1"/>
  <c r="L37" i="7" a="1"/>
  <c r="L37" i="7" s="1"/>
  <c r="M37" i="7" s="1"/>
  <c r="N37" i="7" s="1"/>
  <c r="L11" i="7" a="1"/>
  <c r="L11" i="7" s="1"/>
  <c r="M11" i="7" s="1"/>
  <c r="N11" i="7" s="1"/>
  <c r="L71" i="7" a="1"/>
  <c r="L71" i="7" s="1"/>
  <c r="M71" i="7" s="1"/>
  <c r="N71" i="7" s="1"/>
  <c r="L36" i="7" a="1"/>
  <c r="L36" i="7" s="1"/>
  <c r="M36" i="7" s="1"/>
  <c r="N36" i="7" s="1"/>
  <c r="L630" i="7" a="1"/>
  <c r="L630" i="7" s="1"/>
  <c r="M630" i="7" s="1"/>
  <c r="N630" i="7" s="1"/>
  <c r="L295" i="7" a="1"/>
  <c r="L295" i="7" s="1"/>
  <c r="M295" i="7" s="1"/>
  <c r="N295" i="7" s="1"/>
  <c r="L171" i="7" a="1"/>
  <c r="L171" i="7" s="1"/>
  <c r="M171" i="7" s="1"/>
  <c r="N171" i="7" s="1"/>
  <c r="L752" i="7" a="1"/>
  <c r="L752" i="7" s="1"/>
  <c r="M752" i="7" s="1"/>
  <c r="N752" i="7" s="1"/>
  <c r="L573" i="7" a="1"/>
  <c r="L573" i="7" s="1"/>
  <c r="M573" i="7" s="1"/>
  <c r="N573" i="7" s="1"/>
  <c r="L330" i="7" a="1"/>
  <c r="L330" i="7" s="1"/>
  <c r="M330" i="7" s="1"/>
  <c r="N330" i="7" s="1"/>
  <c r="L544" i="7" a="1"/>
  <c r="L544" i="7" s="1"/>
  <c r="M544" i="7" s="1"/>
  <c r="N544" i="7" s="1"/>
  <c r="L39" i="7" a="1"/>
  <c r="L39" i="7" s="1"/>
  <c r="M39" i="7" s="1"/>
  <c r="N39" i="7" s="1"/>
  <c r="L18" i="7" a="1"/>
  <c r="L18" i="7" s="1"/>
  <c r="M18" i="7" s="1"/>
  <c r="N18" i="7" s="1"/>
  <c r="L533" i="7" a="1"/>
  <c r="L533" i="7" s="1"/>
  <c r="M533" i="7" s="1"/>
  <c r="N533" i="7" s="1"/>
  <c r="L293" i="7" a="1"/>
  <c r="L293" i="7" s="1"/>
  <c r="M293" i="7" s="1"/>
  <c r="N293" i="7" s="1"/>
  <c r="L281" i="7" a="1"/>
  <c r="L281" i="7" s="1"/>
  <c r="M281" i="7" s="1"/>
  <c r="N281" i="7" s="1"/>
  <c r="L115" i="7" a="1"/>
  <c r="L115" i="7" s="1"/>
  <c r="M115" i="7" s="1"/>
  <c r="N115" i="7" s="1"/>
  <c r="L599" i="7" a="1"/>
  <c r="L599" i="7" s="1"/>
  <c r="M599" i="7" s="1"/>
  <c r="N599" i="7" s="1"/>
  <c r="L484" i="7" a="1"/>
  <c r="L484" i="7" s="1"/>
  <c r="M484" i="7" s="1"/>
  <c r="N484" i="7" s="1"/>
  <c r="L425" i="7" a="1"/>
  <c r="L425" i="7" s="1"/>
  <c r="M425" i="7" s="1"/>
  <c r="N425" i="7" s="1"/>
  <c r="L671" i="7" a="1"/>
  <c r="L671" i="7" s="1"/>
  <c r="M671" i="7" s="1"/>
  <c r="N671" i="7" s="1"/>
  <c r="L300" i="7" a="1"/>
  <c r="L300" i="7" s="1"/>
  <c r="M300" i="7" s="1"/>
  <c r="N300" i="7" s="1"/>
  <c r="L365" i="7" a="1"/>
  <c r="L365" i="7" s="1"/>
  <c r="M365" i="7" s="1"/>
  <c r="N365" i="7" s="1"/>
  <c r="L207" i="7" a="1"/>
  <c r="L207" i="7" s="1"/>
  <c r="M207" i="7" s="1"/>
  <c r="N207" i="7" s="1"/>
  <c r="M606" i="7"/>
  <c r="N606" i="7" s="1"/>
  <c r="M424" i="7"/>
  <c r="N424" i="7" s="1"/>
  <c r="L590" i="7" a="1"/>
  <c r="L590" i="7" s="1"/>
  <c r="M590" i="7" s="1"/>
  <c r="N590" i="7" s="1"/>
  <c r="L479" i="7" a="1"/>
  <c r="L479" i="7" s="1"/>
  <c r="M479" i="7" s="1"/>
  <c r="N479" i="7" s="1"/>
  <c r="L767" i="7" a="1"/>
  <c r="L767" i="7" s="1"/>
  <c r="M767" i="7" s="1"/>
  <c r="N767" i="7" s="1"/>
  <c r="L612" i="7" a="1"/>
  <c r="L612" i="7" s="1"/>
  <c r="M612" i="7" s="1"/>
  <c r="N612" i="7" s="1"/>
  <c r="L374" i="7" a="1"/>
  <c r="L374" i="7" s="1"/>
  <c r="M374" i="7" s="1"/>
  <c r="N374" i="7" s="1"/>
  <c r="L110" i="7" a="1"/>
  <c r="L110" i="7" s="1"/>
  <c r="M110" i="7" s="1"/>
  <c r="N110" i="7" s="1"/>
  <c r="L201" i="7" a="1"/>
  <c r="L201" i="7" s="1"/>
  <c r="M201" i="7" s="1"/>
  <c r="N201" i="7" s="1"/>
  <c r="L128" i="7" a="1"/>
  <c r="L128" i="7" s="1"/>
  <c r="M128" i="7" s="1"/>
  <c r="N128" i="7" s="1"/>
  <c r="M84" i="7"/>
  <c r="N84" i="7" s="1"/>
  <c r="M88" i="7"/>
  <c r="N88" i="7" s="1"/>
  <c r="L121" i="7" a="1"/>
  <c r="L121" i="7" s="1"/>
  <c r="M121" i="7" s="1"/>
  <c r="N121" i="7" s="1"/>
  <c r="L82" i="7" a="1"/>
  <c r="L82" i="7" s="1"/>
  <c r="M82" i="7" s="1"/>
  <c r="N82" i="7" s="1"/>
  <c r="L775" i="7" a="1"/>
  <c r="L775" i="7" s="1"/>
  <c r="M775" i="7" s="1"/>
  <c r="N775" i="7" s="1"/>
  <c r="L514" i="7" a="1"/>
  <c r="L514" i="7" s="1"/>
  <c r="M514" i="7" s="1"/>
  <c r="N514" i="7" s="1"/>
  <c r="M407" i="7"/>
  <c r="N407" i="7" s="1"/>
  <c r="M251" i="7"/>
  <c r="N251" i="7" s="1"/>
  <c r="L225" i="7" a="1"/>
  <c r="L225" i="7" s="1"/>
  <c r="M225" i="7" s="1"/>
  <c r="N225" i="7" s="1"/>
  <c r="L129" i="7" a="1"/>
  <c r="L129" i="7" s="1"/>
  <c r="M129" i="7" s="1"/>
  <c r="N129" i="7" s="1"/>
  <c r="L90" i="7" a="1"/>
  <c r="L90" i="7" s="1"/>
  <c r="M90" i="7" s="1"/>
  <c r="N90" i="7" s="1"/>
  <c r="L562" i="7" a="1"/>
  <c r="L562" i="7" s="1"/>
  <c r="M562" i="7" s="1"/>
  <c r="N562" i="7" s="1"/>
  <c r="L422" i="7" a="1"/>
  <c r="L422" i="7" s="1"/>
  <c r="M422" i="7" s="1"/>
  <c r="N422" i="7" s="1"/>
  <c r="L260" i="7" a="1"/>
  <c r="L260" i="7" s="1"/>
  <c r="M260" i="7" s="1"/>
  <c r="N260" i="7" s="1"/>
  <c r="L715" i="7" a="1"/>
  <c r="L715" i="7" s="1"/>
  <c r="M715" i="7" s="1"/>
  <c r="N715" i="7" s="1"/>
  <c r="L550" i="7" a="1"/>
  <c r="L550" i="7" s="1"/>
  <c r="M550" i="7" s="1"/>
  <c r="N550" i="7" s="1"/>
  <c r="L322" i="7" a="1"/>
  <c r="L322" i="7" s="1"/>
  <c r="M322" i="7" s="1"/>
  <c r="N322" i="7" s="1"/>
  <c r="M476" i="7"/>
  <c r="N476" i="7" s="1"/>
  <c r="L321" i="7" a="1"/>
  <c r="L321" i="7" s="1"/>
  <c r="M321" i="7" s="1"/>
  <c r="N321" i="7" s="1"/>
  <c r="L2" i="7" a="1"/>
  <c r="L2" i="7" s="1"/>
  <c r="M2" i="7" s="1"/>
  <c r="L311" i="7" a="1"/>
  <c r="L311" i="7" s="1"/>
  <c r="M311" i="7" s="1"/>
  <c r="N311" i="7" s="1"/>
  <c r="L292" i="7" a="1"/>
  <c r="L292" i="7" s="1"/>
  <c r="M292" i="7" s="1"/>
  <c r="N292" i="7" s="1"/>
  <c r="L540" i="7" a="1"/>
  <c r="L540" i="7" s="1"/>
  <c r="M540" i="7" s="1"/>
  <c r="N540" i="7" s="1"/>
  <c r="L338" i="7" a="1"/>
  <c r="L338" i="7" s="1"/>
  <c r="M338" i="7" s="1"/>
  <c r="N338" i="7" s="1"/>
  <c r="L53" i="7" a="1"/>
  <c r="L53" i="7" s="1"/>
  <c r="M53" i="7" s="1"/>
  <c r="N53" i="7" s="1"/>
  <c r="M605" i="7"/>
  <c r="N605" i="7" s="1"/>
  <c r="L401" i="7" a="1"/>
  <c r="L401" i="7" s="1"/>
  <c r="M401" i="7" s="1"/>
  <c r="N401" i="7" s="1"/>
  <c r="L563" i="7" a="1"/>
  <c r="L563" i="7" s="1"/>
  <c r="M563" i="7" s="1"/>
  <c r="N563" i="7" s="1"/>
  <c r="L465" i="7" a="1"/>
  <c r="L465" i="7" s="1"/>
  <c r="M465" i="7" s="1"/>
  <c r="N465" i="7" s="1"/>
  <c r="M756" i="7"/>
  <c r="N756" i="7" s="1"/>
  <c r="M611" i="7"/>
  <c r="N611" i="7" s="1"/>
  <c r="L343" i="7" a="1"/>
  <c r="L343" i="7" s="1"/>
  <c r="M343" i="7" s="1"/>
  <c r="N343" i="7" s="1"/>
  <c r="M502" i="7"/>
  <c r="N502" i="7" s="1"/>
  <c r="L191" i="7" a="1"/>
  <c r="L191" i="7" s="1"/>
  <c r="M191" i="7" s="1"/>
  <c r="N191" i="7" s="1"/>
  <c r="M122" i="7"/>
  <c r="N122" i="7" s="1"/>
  <c r="L83" i="7" a="1"/>
  <c r="L83" i="7" s="1"/>
  <c r="M83" i="7" s="1"/>
  <c r="N83" i="7" s="1"/>
  <c r="L509" i="7" a="1"/>
  <c r="L509" i="7" s="1"/>
  <c r="M509" i="7" s="1"/>
  <c r="N509" i="7" s="1"/>
  <c r="L237" i="7" a="1"/>
  <c r="L237" i="7" s="1"/>
  <c r="M237" i="7" s="1"/>
  <c r="N237" i="7" s="1"/>
  <c r="M67" i="7"/>
  <c r="N67" i="7" s="1"/>
  <c r="L199" i="7" a="1"/>
  <c r="L199" i="7" s="1"/>
  <c r="M199" i="7" s="1"/>
  <c r="N199" i="7" s="1"/>
  <c r="L114" i="7" a="1"/>
  <c r="L114" i="7" s="1"/>
  <c r="M114" i="7" s="1"/>
  <c r="N114" i="7" s="1"/>
  <c r="L81" i="7" a="1"/>
  <c r="L81" i="7" s="1"/>
  <c r="M81" i="7" s="1"/>
  <c r="N81" i="7" s="1"/>
  <c r="L766" i="7" a="1"/>
  <c r="L766" i="7" s="1"/>
  <c r="M766" i="7" s="1"/>
  <c r="N766" i="7" s="1"/>
  <c r="M513" i="7"/>
  <c r="N513" i="7" s="1"/>
  <c r="L406" i="7" a="1"/>
  <c r="L406" i="7" s="1"/>
  <c r="M406" i="7" s="1"/>
  <c r="N406" i="7" s="1"/>
  <c r="L215" i="7" a="1"/>
  <c r="L215" i="7" s="1"/>
  <c r="M215" i="7" s="1"/>
  <c r="N215" i="7" s="1"/>
  <c r="L224" i="7" a="1"/>
  <c r="L224" i="7" s="1"/>
  <c r="M224" i="7" s="1"/>
  <c r="N224" i="7" s="1"/>
  <c r="M126" i="7"/>
  <c r="N126" i="7" s="1"/>
  <c r="L526" i="7" a="1"/>
  <c r="L526" i="7" s="1"/>
  <c r="M526" i="7" s="1"/>
  <c r="N526" i="7" s="1"/>
  <c r="L373" i="7" a="1"/>
  <c r="L373" i="7" s="1"/>
  <c r="M373" i="7" s="1"/>
  <c r="N373" i="7" s="1"/>
  <c r="L235" i="7" a="1"/>
  <c r="L235" i="7" s="1"/>
  <c r="M235" i="7" s="1"/>
  <c r="N235" i="7" s="1"/>
  <c r="L714" i="7" a="1"/>
  <c r="L714" i="7" s="1"/>
  <c r="M714" i="7" s="1"/>
  <c r="N714" i="7" s="1"/>
  <c r="L525" i="7" a="1"/>
  <c r="L525" i="7" s="1"/>
  <c r="M525" i="7" s="1"/>
  <c r="N525" i="7" s="1"/>
  <c r="L303" i="7" a="1"/>
  <c r="L303" i="7" s="1"/>
  <c r="M303" i="7" s="1"/>
  <c r="N303" i="7" s="1"/>
  <c r="L463" i="7" a="1"/>
  <c r="L463" i="7" s="1"/>
  <c r="M463" i="7" s="1"/>
  <c r="N463" i="7" s="1"/>
  <c r="L302" i="7" a="1"/>
  <c r="L302" i="7" s="1"/>
  <c r="M302" i="7" s="1"/>
  <c r="N302" i="7" s="1"/>
  <c r="L248" i="7" a="1"/>
  <c r="L248" i="7" s="1"/>
  <c r="M248" i="7" s="1"/>
  <c r="N248" i="7" s="1"/>
  <c r="M139" i="7"/>
  <c r="N139" i="7" s="1"/>
  <c r="L603" i="7" a="1"/>
  <c r="L603" i="7" s="1"/>
  <c r="M603" i="7" s="1"/>
  <c r="N603" i="7" s="1"/>
  <c r="L426" i="7" a="1"/>
  <c r="L426" i="7" s="1"/>
  <c r="M426" i="7" s="1"/>
  <c r="N426" i="7" s="1"/>
  <c r="M634" i="7"/>
  <c r="N634" i="7" s="1"/>
  <c r="L368" i="7" a="1"/>
  <c r="L368" i="7" s="1"/>
  <c r="M368" i="7" s="1"/>
  <c r="N368" i="7" s="1"/>
  <c r="M222" i="7"/>
  <c r="N222" i="7" s="1"/>
  <c r="M367" i="7"/>
  <c r="N367" i="7" s="1"/>
  <c r="L246" i="7" a="1"/>
  <c r="L246" i="7" s="1"/>
  <c r="M246" i="7" s="1"/>
  <c r="N246" i="7" s="1"/>
  <c r="L76" i="7" a="1"/>
  <c r="L76" i="7" s="1"/>
  <c r="M76" i="7" s="1"/>
  <c r="N76" i="7" s="1"/>
  <c r="L545" i="7" a="1"/>
  <c r="L545" i="7" s="1"/>
  <c r="M545" i="7" s="1"/>
  <c r="N545" i="7" s="1"/>
  <c r="L273" i="7" a="1"/>
  <c r="L273" i="7" s="1"/>
  <c r="M273" i="7" s="1"/>
  <c r="N273" i="7" s="1"/>
  <c r="L643" i="7" a="1"/>
  <c r="L643" i="7" s="1"/>
  <c r="M643" i="7" s="1"/>
  <c r="N643" i="7" s="1"/>
  <c r="L497" i="7" a="1"/>
  <c r="L497" i="7" s="1"/>
  <c r="M497" i="7" s="1"/>
  <c r="N497" i="7" s="1"/>
  <c r="L328" i="7" a="1"/>
  <c r="L328" i="7" s="1"/>
  <c r="M328" i="7" s="1"/>
  <c r="N328" i="7" s="1"/>
  <c r="L405" i="7" a="1"/>
  <c r="L405" i="7" s="1"/>
  <c r="M405" i="7" s="1"/>
  <c r="N405" i="7" s="1"/>
  <c r="L167" i="7" a="1"/>
  <c r="L167" i="7" s="1"/>
  <c r="M167" i="7" s="1"/>
  <c r="N167" i="7" s="1"/>
  <c r="L780" i="7" a="1"/>
  <c r="L780" i="7" s="1"/>
  <c r="M780" i="7" s="1"/>
  <c r="N780" i="7" s="1"/>
  <c r="L296" i="7" a="1"/>
  <c r="L296" i="7" s="1"/>
  <c r="M296" i="7" s="1"/>
  <c r="N296" i="7" s="1"/>
  <c r="L153" i="7" a="1"/>
  <c r="L153" i="7" s="1"/>
  <c r="M153" i="7" s="1"/>
  <c r="N153" i="7" s="1"/>
  <c r="L43" i="7" a="1"/>
  <c r="L43" i="7" s="1"/>
  <c r="M43" i="7" s="1"/>
  <c r="N43" i="7" s="1"/>
  <c r="L285" i="7" a="1"/>
  <c r="L285" i="7" s="1"/>
  <c r="M285" i="7" s="1"/>
  <c r="N285" i="7" s="1"/>
  <c r="L73" i="7" a="1"/>
  <c r="L73" i="7" s="1"/>
  <c r="M73" i="7" s="1"/>
  <c r="N73" i="7" s="1"/>
  <c r="L27" i="7" a="1"/>
  <c r="L27" i="7" s="1"/>
  <c r="M27" i="7" s="1"/>
  <c r="N27" i="7" s="1"/>
  <c r="L397" i="7" a="1"/>
  <c r="L397" i="7" s="1"/>
  <c r="M397" i="7" s="1"/>
  <c r="N397" i="7" s="1"/>
  <c r="M62" i="7"/>
  <c r="N62" i="7" s="1"/>
  <c r="L28" i="7" a="1"/>
  <c r="L28" i="7" s="1"/>
  <c r="M28" i="7" s="1"/>
  <c r="N28" i="7" s="1"/>
  <c r="L568" i="7" a="1"/>
  <c r="L568" i="7" s="1"/>
  <c r="M568" i="7" s="1"/>
  <c r="N568" i="7" s="1"/>
  <c r="L268" i="7" a="1"/>
  <c r="L268" i="7" s="1"/>
  <c r="M268" i="7" s="1"/>
  <c r="N268" i="7" s="1"/>
  <c r="L89" i="7" a="1"/>
  <c r="L89" i="7" s="1"/>
  <c r="M89" i="7" s="1"/>
  <c r="N89" i="7" s="1"/>
  <c r="L735" i="7" a="1"/>
  <c r="L735" i="7" s="1"/>
  <c r="M735" i="7" s="1"/>
  <c r="N735" i="7" s="1"/>
  <c r="L530" i="7" a="1"/>
  <c r="L530" i="7" s="1"/>
  <c r="M530" i="7" s="1"/>
  <c r="N530" i="7" s="1"/>
  <c r="L317" i="7" a="1"/>
  <c r="L317" i="7" s="1"/>
  <c r="M317" i="7" s="1"/>
  <c r="N317" i="7" s="1"/>
  <c r="L135" i="7" a="1"/>
  <c r="L135" i="7" s="1"/>
  <c r="M135" i="7" s="1"/>
  <c r="N135" i="7" s="1"/>
  <c r="L32" i="7" a="1"/>
  <c r="L32" i="7" s="1"/>
  <c r="M32" i="7" s="1"/>
  <c r="N32" i="7" s="1"/>
  <c r="L13" i="7" a="1"/>
  <c r="L13" i="7" s="1"/>
  <c r="M13" i="7" s="1"/>
  <c r="N13" i="7" s="1"/>
  <c r="L750" i="7" a="1"/>
  <c r="L750" i="7" s="1"/>
  <c r="M750" i="7" s="1"/>
  <c r="N750" i="7" s="1"/>
  <c r="L262" i="7" a="1"/>
  <c r="L262" i="7" s="1"/>
  <c r="M262" i="7" s="1"/>
  <c r="N262" i="7" s="1"/>
  <c r="L516" i="7" a="1"/>
  <c r="L516" i="7" s="1"/>
  <c r="M516" i="7" s="1"/>
  <c r="N516" i="7" s="1"/>
  <c r="L183" i="7" a="1"/>
  <c r="L183" i="7" s="1"/>
  <c r="M183" i="7" s="1"/>
  <c r="N183" i="7" s="1"/>
  <c r="L510" i="7" a="1"/>
  <c r="L510" i="7" s="1"/>
  <c r="M510" i="7" s="1"/>
  <c r="N510" i="7" s="1"/>
  <c r="L189" i="7" a="1"/>
  <c r="L189" i="7" s="1"/>
  <c r="M189" i="7" s="1"/>
  <c r="N189" i="7" s="1"/>
  <c r="L213" i="7" a="1"/>
  <c r="L213" i="7" s="1"/>
  <c r="M213" i="7" s="1"/>
  <c r="N213" i="7" s="1"/>
  <c r="L69" i="7" a="1"/>
  <c r="L69" i="7" s="1"/>
  <c r="M69" i="7" s="1"/>
  <c r="N69" i="7" s="1"/>
  <c r="L234" i="7" a="1"/>
  <c r="L234" i="7" s="1"/>
  <c r="M234" i="7" s="1"/>
  <c r="N234" i="7" s="1"/>
  <c r="L314" i="7" a="1"/>
  <c r="L314" i="7" s="1"/>
  <c r="M314" i="7" s="1"/>
  <c r="N314" i="7" s="1"/>
  <c r="L146" i="7" a="1"/>
  <c r="L146" i="7" s="1"/>
  <c r="M146" i="7" s="1"/>
  <c r="N146" i="7" s="1"/>
  <c r="L49" i="7" a="1"/>
  <c r="L49" i="7" s="1"/>
  <c r="M49" i="7" s="1"/>
  <c r="N49" i="7" s="1"/>
  <c r="M421" i="7"/>
  <c r="N421" i="7" s="1"/>
  <c r="L287" i="7" a="1"/>
  <c r="L287" i="7" s="1"/>
  <c r="M287" i="7" s="1"/>
  <c r="N287" i="7" s="1"/>
  <c r="L187" i="7" a="1"/>
  <c r="L187" i="7" s="1"/>
  <c r="M187" i="7" s="1"/>
  <c r="N187" i="7" s="1"/>
  <c r="L359" i="7" a="1"/>
  <c r="L359" i="7" s="1"/>
  <c r="M359" i="7" s="1"/>
  <c r="N359" i="7" s="1"/>
  <c r="L706" i="7" a="1"/>
  <c r="L706" i="7" s="1"/>
  <c r="M706" i="7" s="1"/>
  <c r="N706" i="7" s="1"/>
  <c r="M446" i="7"/>
  <c r="N446" i="7" s="1"/>
  <c r="M275" i="7"/>
  <c r="N275" i="7" s="1"/>
  <c r="L255" i="7" a="1"/>
  <c r="L255" i="7" s="1"/>
  <c r="M255" i="7" s="1"/>
  <c r="N255" i="7" s="1"/>
  <c r="L781" i="7" a="1"/>
  <c r="L781" i="7" s="1"/>
  <c r="M781" i="7" s="1"/>
  <c r="N781" i="7" s="1"/>
  <c r="L522" i="7" a="1"/>
  <c r="L522" i="7" s="1"/>
  <c r="M522" i="7" s="1"/>
  <c r="N522" i="7" s="1"/>
  <c r="L208" i="7" a="1"/>
  <c r="L208" i="7" s="1"/>
  <c r="M208" i="7" s="1"/>
  <c r="N208" i="7" s="1"/>
  <c r="L137" i="7" a="1"/>
  <c r="L137" i="7" s="1"/>
  <c r="M137" i="7" s="1"/>
  <c r="N137" i="7" s="1"/>
  <c r="M131" i="7"/>
  <c r="N131" i="7" s="1"/>
  <c r="L5" i="7" a="1"/>
  <c r="L5" i="7" s="1"/>
  <c r="M5" i="7" s="1"/>
  <c r="N5" i="7" s="1"/>
  <c r="L332" i="7" a="1"/>
  <c r="L332" i="7" s="1"/>
  <c r="M332" i="7" s="1"/>
  <c r="N332" i="7" s="1"/>
  <c r="L204" i="7" a="1"/>
  <c r="L204" i="7" s="1"/>
  <c r="M204" i="7" s="1"/>
  <c r="N204" i="7" s="1"/>
  <c r="L19" i="7" a="1"/>
  <c r="L19" i="7" s="1"/>
  <c r="M19" i="7" s="1"/>
  <c r="N19" i="7" s="1"/>
  <c r="L644" i="7" a="1"/>
  <c r="L644" i="7" s="1"/>
  <c r="M644" i="7" s="1"/>
  <c r="N644" i="7" s="1"/>
  <c r="L361" i="7" a="1"/>
  <c r="L361" i="7" s="1"/>
  <c r="M361" i="7" s="1"/>
  <c r="N361" i="7" s="1"/>
  <c r="L41" i="7" a="1"/>
  <c r="L41" i="7" s="1"/>
  <c r="M41" i="7" s="1"/>
  <c r="N41" i="7" s="1"/>
  <c r="L21" i="7" a="1"/>
  <c r="L21" i="7" s="1"/>
  <c r="M21" i="7" s="1"/>
  <c r="N21" i="7" s="1"/>
  <c r="L4" i="7" a="1"/>
  <c r="L4" i="7" s="1"/>
  <c r="M4" i="7" s="1"/>
  <c r="N4" i="7" s="1"/>
  <c r="L705" i="7" a="1"/>
  <c r="L705" i="7" s="1"/>
  <c r="M705" i="7" s="1"/>
  <c r="N705" i="7" s="1"/>
  <c r="L489" i="7" a="1"/>
  <c r="L489" i="7" s="1"/>
  <c r="M489" i="7" s="1"/>
  <c r="N489" i="7" s="1"/>
  <c r="L50" i="7" a="1"/>
  <c r="L50" i="7" s="1"/>
  <c r="M50" i="7" s="1"/>
  <c r="N50" i="7" s="1"/>
  <c r="L47" i="7" a="1"/>
  <c r="L47" i="7" s="1"/>
  <c r="M47" i="7" s="1"/>
  <c r="N47" i="7" s="1"/>
  <c r="M348" i="7"/>
  <c r="N348" i="7" s="1"/>
  <c r="M79" i="7"/>
  <c r="N79" i="7" s="1"/>
  <c r="M457" i="7"/>
  <c r="N457" i="7" s="1"/>
  <c r="M351" i="7"/>
  <c r="N351" i="7" s="1"/>
  <c r="L432" i="7" a="1"/>
  <c r="L432" i="7" s="1"/>
  <c r="M432" i="7" s="1"/>
  <c r="N432" i="7" s="1"/>
  <c r="L298" i="7" a="1"/>
  <c r="L298" i="7" s="1"/>
  <c r="M298" i="7" s="1"/>
  <c r="N298" i="7" s="1"/>
  <c r="L274" i="7" a="1"/>
  <c r="L274" i="7" s="1"/>
  <c r="M274" i="7" s="1"/>
  <c r="N274" i="7" s="1"/>
  <c r="L168" i="7" a="1"/>
  <c r="L168" i="7" s="1"/>
  <c r="M168" i="7" s="1"/>
  <c r="N168" i="7" s="1"/>
  <c r="L366" i="7" a="1"/>
  <c r="L366" i="7" s="1"/>
  <c r="M366" i="7" s="1"/>
  <c r="N366" i="7" s="1"/>
  <c r="L230" i="7" a="1"/>
  <c r="L230" i="7" s="1"/>
  <c r="M230" i="7" s="1"/>
  <c r="N230" i="7" s="1"/>
  <c r="L770" i="7" a="1"/>
  <c r="L770" i="7" s="1"/>
  <c r="M770" i="7" s="1"/>
  <c r="N770" i="7" s="1"/>
  <c r="L556" i="7" a="1"/>
  <c r="L556" i="7" s="1"/>
  <c r="M556" i="7" s="1"/>
  <c r="N556" i="7" s="1"/>
  <c r="L350" i="7" a="1"/>
  <c r="L350" i="7" s="1"/>
  <c r="M350" i="7" s="1"/>
  <c r="N350" i="7" s="1"/>
  <c r="L474" i="7" a="1"/>
  <c r="L474" i="7" s="1"/>
  <c r="M474" i="7" s="1"/>
  <c r="N474" i="7" s="1"/>
  <c r="L211" i="7" a="1"/>
  <c r="L211" i="7" s="1"/>
  <c r="M211" i="7" s="1"/>
  <c r="N211" i="7" s="1"/>
  <c r="L112" i="7" a="1"/>
  <c r="L112" i="7" s="1"/>
  <c r="M112" i="7" s="1"/>
  <c r="N112" i="7" s="1"/>
  <c r="L478" i="7" a="1"/>
  <c r="L478" i="7" s="1"/>
  <c r="M478" i="7" s="1"/>
  <c r="N478" i="7" s="1"/>
  <c r="L185" i="7" a="1"/>
  <c r="L185" i="7" s="1"/>
  <c r="M185" i="7" s="1"/>
  <c r="N185" i="7" s="1"/>
  <c r="L124" i="7" a="1"/>
  <c r="L124" i="7" s="1"/>
  <c r="M124" i="7" s="1"/>
  <c r="N124" i="7" s="1"/>
  <c r="L96" i="7" a="1"/>
  <c r="L96" i="7" s="1"/>
  <c r="M96" i="7" s="1"/>
  <c r="N96" i="7" s="1"/>
  <c r="L44" i="7" a="1"/>
  <c r="L44" i="7" s="1"/>
  <c r="M44" i="7" s="1"/>
  <c r="N44" i="7" s="1"/>
  <c r="L15" i="7" a="1"/>
  <c r="L15" i="7" s="1"/>
  <c r="M15" i="7" s="1"/>
  <c r="N15" i="7" s="1"/>
  <c r="M77" i="7"/>
  <c r="N77" i="7" s="1"/>
  <c r="L331" i="7" a="1"/>
  <c r="L331" i="7" s="1"/>
  <c r="M331" i="7" s="1"/>
  <c r="N331" i="7" s="1"/>
  <c r="L172" i="7" a="1"/>
  <c r="L172" i="7" s="1"/>
  <c r="M172" i="7" s="1"/>
  <c r="N172" i="7" s="1"/>
  <c r="L587" i="7" a="1"/>
  <c r="L587" i="7" s="1"/>
  <c r="M587" i="7" s="1"/>
  <c r="N587" i="7" s="1"/>
  <c r="L352" i="7" a="1"/>
  <c r="L352" i="7" s="1"/>
  <c r="M352" i="7" s="1"/>
  <c r="N352" i="7" s="1"/>
  <c r="L148" i="7" a="1"/>
  <c r="L148" i="7" s="1"/>
  <c r="M148" i="7" s="1"/>
  <c r="N148" i="7" s="1"/>
  <c r="L40" i="7" a="1"/>
  <c r="L40" i="7" s="1"/>
  <c r="M40" i="7" s="1"/>
  <c r="N40" i="7" s="1"/>
  <c r="M20" i="7"/>
  <c r="N20" i="7" s="1"/>
  <c r="L3" i="7" a="1"/>
  <c r="L3" i="7" s="1"/>
  <c r="M3" i="7" s="1"/>
  <c r="N3" i="7" s="1"/>
  <c r="L696" i="7" a="1"/>
  <c r="L696" i="7" s="1"/>
  <c r="M696" i="7" s="1"/>
  <c r="N696" i="7" s="1"/>
  <c r="L450" i="7" a="1"/>
  <c r="L450" i="7" s="1"/>
  <c r="M450" i="7" s="1"/>
  <c r="N450" i="7" s="1"/>
  <c r="L633" i="7" a="1"/>
  <c r="L633" i="7" s="1"/>
  <c r="M633" i="7" s="1"/>
  <c r="N633" i="7" s="1"/>
  <c r="L560" i="7" a="1"/>
  <c r="L560" i="7" s="1"/>
  <c r="M560" i="7" s="1"/>
  <c r="N560" i="7" s="1"/>
  <c r="L45" i="7" a="1"/>
  <c r="L45" i="7" s="1"/>
  <c r="M45" i="7" s="1"/>
  <c r="N45" i="7" s="1"/>
  <c r="L825" i="7" a="1"/>
  <c r="L825" i="7" s="1"/>
  <c r="M825" i="7" s="1"/>
  <c r="N825" i="7" s="1"/>
  <c r="M249" i="7"/>
  <c r="N249" i="7" s="1"/>
  <c r="M394" i="7"/>
  <c r="N394" i="7" s="1"/>
  <c r="M17" i="7"/>
  <c r="N17" i="7" s="1"/>
  <c r="L419" i="7" a="1"/>
  <c r="L419" i="7" s="1"/>
  <c r="M419" i="7" s="1"/>
  <c r="N419" i="7" s="1"/>
  <c r="M186" i="7"/>
  <c r="N186" i="7" s="1"/>
  <c r="M254" i="7"/>
  <c r="N254" i="7" s="1"/>
  <c r="L163" i="7" a="1"/>
  <c r="L163" i="7" s="1"/>
  <c r="M163" i="7" s="1"/>
  <c r="N163" i="7" s="1"/>
  <c r="L650" i="7" a="1"/>
  <c r="L650" i="7" s="1"/>
  <c r="M650" i="7" s="1"/>
  <c r="N650" i="7" s="1"/>
  <c r="M447" i="7"/>
  <c r="N447" i="7" s="1"/>
  <c r="M315" i="7"/>
  <c r="N315" i="7" s="1"/>
  <c r="M388" i="7"/>
  <c r="N388" i="7" s="1"/>
  <c r="L257" i="7" a="1"/>
  <c r="L257" i="7" s="1"/>
  <c r="M257" i="7" s="1"/>
  <c r="N257" i="7" s="1"/>
  <c r="M704" i="7"/>
  <c r="N704" i="7" s="1"/>
  <c r="L431" i="7" a="1"/>
  <c r="L431" i="7" s="1"/>
  <c r="M431" i="7" s="1"/>
  <c r="N431" i="7" s="1"/>
  <c r="M55" i="7"/>
  <c r="N55" i="7" s="1"/>
  <c r="L334" i="7" a="1"/>
  <c r="L334" i="7" s="1"/>
  <c r="M334" i="7" s="1"/>
  <c r="N334" i="7" s="1"/>
  <c r="M165" i="7"/>
  <c r="N165" i="7" s="1"/>
  <c r="M98" i="7"/>
  <c r="N98" i="7" s="1"/>
  <c r="L33" i="7" a="1"/>
  <c r="L33" i="7" s="1"/>
  <c r="M33" i="7" s="1"/>
  <c r="N33" i="7" s="1"/>
  <c r="M7" i="7"/>
  <c r="N7" i="7" s="1"/>
  <c r="L68" i="7" a="1"/>
  <c r="L68" i="7" s="1"/>
  <c r="M68" i="7" s="1"/>
  <c r="N68" i="7" s="1"/>
  <c r="L629" i="7" a="1"/>
  <c r="L629" i="7" s="1"/>
  <c r="M629" i="7" s="1"/>
  <c r="N629" i="7" s="1"/>
  <c r="M284" i="7"/>
  <c r="N284" i="7" s="1"/>
  <c r="L123" i="7" a="1"/>
  <c r="L123" i="7" s="1"/>
  <c r="M123" i="7" s="1"/>
  <c r="N123" i="7" s="1"/>
  <c r="L751" i="7" a="1"/>
  <c r="L751" i="7" s="1"/>
  <c r="M751" i="7" s="1"/>
  <c r="N751" i="7" s="1"/>
  <c r="L549" i="7" a="1"/>
  <c r="L549" i="7" s="1"/>
  <c r="M549" i="7" s="1"/>
  <c r="N549" i="7" s="1"/>
  <c r="L329" i="7" a="1"/>
  <c r="L329" i="7" s="1"/>
  <c r="M329" i="7" s="1"/>
  <c r="N329" i="7" s="1"/>
  <c r="L203" i="7" a="1"/>
  <c r="L203" i="7" s="1"/>
  <c r="M203" i="7" s="1"/>
  <c r="N203" i="7" s="1"/>
  <c r="L38" i="7" a="1"/>
  <c r="L38" i="7" s="1"/>
  <c r="M38" i="7" s="1"/>
  <c r="N38" i="7" s="1"/>
  <c r="L16" i="7" a="1"/>
  <c r="L16" i="7" s="1"/>
  <c r="M16" i="7" s="1"/>
  <c r="N16" i="7" s="1"/>
  <c r="L651" i="7" a="1"/>
  <c r="L651" i="7" s="1"/>
  <c r="M651" i="7" s="1"/>
  <c r="N651" i="7" s="1"/>
  <c r="L557" i="7" a="1"/>
  <c r="L557" i="7" s="1"/>
  <c r="M557" i="7" s="1"/>
  <c r="N557" i="7" s="1"/>
  <c r="L156" i="7" a="1"/>
  <c r="L156" i="7" s="1"/>
  <c r="M156" i="7" s="1"/>
  <c r="N156" i="7" s="1"/>
  <c r="L387" i="7" a="1"/>
  <c r="L387" i="7" s="1"/>
  <c r="M387" i="7" s="1"/>
  <c r="N387" i="7" s="1"/>
  <c r="L209" i="7" a="1"/>
  <c r="L209" i="7" s="1"/>
  <c r="M209" i="7" s="1"/>
  <c r="N209" i="7" s="1"/>
  <c r="L746" i="7" a="1"/>
  <c r="L746" i="7" s="1"/>
  <c r="M746" i="7" s="1"/>
  <c r="N746" i="7" s="1"/>
  <c r="M765" i="7"/>
  <c r="N765" i="7" s="1"/>
  <c r="M663" i="7"/>
  <c r="N663" i="7" s="1"/>
  <c r="M150" i="7"/>
  <c r="N150" i="7" s="1"/>
  <c r="M35" i="7"/>
  <c r="N35" i="7" s="1"/>
  <c r="M335" i="7"/>
  <c r="N335" i="7" s="1"/>
  <c r="M396" i="7"/>
  <c r="N396" i="7" s="1"/>
  <c r="M294" i="7"/>
  <c r="N294" i="7" s="1"/>
  <c r="M337" i="7"/>
  <c r="N337" i="7" s="1"/>
  <c r="L198" i="7" a="1"/>
  <c r="L198" i="7" s="1"/>
  <c r="M198" i="7" s="1"/>
  <c r="N198" i="7" s="1"/>
  <c r="L319" i="7" a="1"/>
  <c r="L319" i="7" s="1"/>
  <c r="M319" i="7" s="1"/>
  <c r="N319" i="7" s="1"/>
  <c r="L245" i="7" a="1"/>
  <c r="L245" i="7" s="1"/>
  <c r="M245" i="7" s="1"/>
  <c r="N245" i="7" s="1"/>
  <c r="L23" i="7" a="1"/>
  <c r="L23" i="7" s="1"/>
  <c r="M23" i="7" s="1"/>
  <c r="N23" i="7" s="1"/>
  <c r="L523" i="7" a="1"/>
  <c r="L523" i="7" s="1"/>
  <c r="M523" i="7" s="1"/>
  <c r="N523" i="7" s="1"/>
  <c r="L272" i="7" a="1"/>
  <c r="L272" i="7" s="1"/>
  <c r="M272" i="7" s="1"/>
  <c r="N272" i="7" s="1"/>
  <c r="L87" i="7" a="1"/>
  <c r="L87" i="7" s="1"/>
  <c r="M87" i="7" s="1"/>
  <c r="N87" i="7" s="1"/>
  <c r="M619" i="7"/>
  <c r="N619" i="7" s="1"/>
  <c r="L481" i="7" a="1"/>
  <c r="L481" i="7" s="1"/>
  <c r="M481" i="7" s="1"/>
  <c r="N481" i="7" s="1"/>
  <c r="L286" i="7" a="1"/>
  <c r="L286" i="7" s="1"/>
  <c r="M286" i="7" s="1"/>
  <c r="N286" i="7" s="1"/>
  <c r="M166" i="7"/>
  <c r="N166" i="7" s="1"/>
  <c r="L598" i="7" a="1"/>
  <c r="L598" i="7" s="1"/>
  <c r="M598" i="7" s="1"/>
  <c r="N598" i="7" s="1"/>
  <c r="L244" i="7" a="1"/>
  <c r="L244" i="7" s="1"/>
  <c r="M244" i="7" s="1"/>
  <c r="N244" i="7" s="1"/>
  <c r="L149" i="7" a="1"/>
  <c r="L149" i="7" s="1"/>
  <c r="M149" i="7" s="1"/>
  <c r="N149" i="7" s="1"/>
  <c r="M42" i="7"/>
  <c r="N42" i="7" s="1"/>
  <c r="L227" i="7" a="1"/>
  <c r="L227" i="7" s="1"/>
  <c r="M227" i="7" s="1"/>
  <c r="N227" i="7" s="1"/>
  <c r="M54" i="7"/>
  <c r="N54" i="7" s="1"/>
  <c r="M26" i="7"/>
  <c r="N26" i="7" s="1"/>
  <c r="L61" i="7" a="1"/>
  <c r="L61" i="7" s="1"/>
  <c r="M61" i="7" s="1"/>
  <c r="N61" i="7" s="1"/>
  <c r="L14" i="7" a="1"/>
  <c r="L14" i="7" s="1"/>
  <c r="M14" i="7" s="1"/>
  <c r="N14" i="7" s="1"/>
  <c r="M420" i="7"/>
  <c r="N420" i="7" s="1"/>
  <c r="L243" i="7" a="1"/>
  <c r="L243" i="7" s="1"/>
  <c r="M243" i="7" s="1"/>
  <c r="N243" i="7" s="1"/>
  <c r="L72" i="7" a="1"/>
  <c r="L72" i="7" s="1"/>
  <c r="M72" i="7" s="1"/>
  <c r="N72" i="7" s="1"/>
  <c r="L674" i="7" a="1"/>
  <c r="L674" i="7" s="1"/>
  <c r="M674" i="7" s="1"/>
  <c r="N674" i="7" s="1"/>
  <c r="M460" i="7"/>
  <c r="N460" i="7" s="1"/>
  <c r="L267" i="7" a="1"/>
  <c r="L267" i="7" s="1"/>
  <c r="M267" i="7" s="1"/>
  <c r="N267" i="7" s="1"/>
  <c r="L75" i="7" a="1"/>
  <c r="L75" i="7" s="1"/>
  <c r="M75" i="7" s="1"/>
  <c r="N75" i="7" s="1"/>
  <c r="L31" i="7" a="1"/>
  <c r="L31" i="7" s="1"/>
  <c r="M31" i="7" s="1"/>
  <c r="N31" i="7" s="1"/>
  <c r="L9" i="7" a="1"/>
  <c r="L9" i="7" s="1"/>
  <c r="M9" i="7" s="1"/>
  <c r="N9" i="7" s="1"/>
  <c r="L524" i="7" a="1"/>
  <c r="L524" i="7" s="1"/>
  <c r="M524" i="7" s="1"/>
  <c r="N524" i="7" s="1"/>
  <c r="L120" i="7" a="1"/>
  <c r="L120" i="7" s="1"/>
  <c r="M120" i="7" s="1"/>
  <c r="N120" i="7" s="1"/>
  <c r="L393" i="7" a="1"/>
  <c r="L393" i="7" s="1"/>
  <c r="M393" i="7" s="1"/>
  <c r="N393" i="7" s="1"/>
  <c r="L265" i="7" a="1"/>
  <c r="L265" i="7" s="1"/>
  <c r="M265" i="7" s="1"/>
  <c r="N265" i="7" s="1"/>
  <c r="L161" i="7" a="1"/>
  <c r="L161" i="7" s="1"/>
  <c r="M161" i="7" s="1"/>
  <c r="N161" i="7" s="1"/>
  <c r="L152" i="7" a="1"/>
  <c r="L152" i="7" s="1"/>
  <c r="M152" i="7" s="1"/>
  <c r="N152" i="7" s="1"/>
  <c r="T10" i="7"/>
  <c r="O325" i="7" s="1"/>
  <c r="AT32" i="5"/>
  <c r="F23" i="5"/>
  <c r="F15" i="5"/>
  <c r="G24" i="5"/>
  <c r="G16" i="5"/>
  <c r="F22" i="5"/>
  <c r="F14" i="5"/>
  <c r="G23" i="5"/>
  <c r="G15" i="5"/>
  <c r="F21" i="5"/>
  <c r="F13" i="5"/>
  <c r="G22" i="5"/>
  <c r="G14" i="5"/>
  <c r="F20" i="5"/>
  <c r="F12" i="5"/>
  <c r="G21" i="5"/>
  <c r="G13" i="5"/>
  <c r="F8" i="5"/>
  <c r="F19" i="5"/>
  <c r="F11" i="5"/>
  <c r="G20" i="5"/>
  <c r="G12" i="5"/>
  <c r="G8" i="5"/>
  <c r="F18" i="5"/>
  <c r="F10" i="5"/>
  <c r="G19" i="5"/>
  <c r="G11" i="5"/>
  <c r="F25" i="5"/>
  <c r="F17" i="5"/>
  <c r="F9" i="5"/>
  <c r="G18" i="5"/>
  <c r="G10" i="5"/>
  <c r="F24" i="5"/>
  <c r="F16" i="5"/>
  <c r="G25" i="5"/>
  <c r="G17" i="5"/>
  <c r="G9" i="5"/>
  <c r="L194" i="3" a="1"/>
  <c r="L194" i="3" s="1"/>
  <c r="M194" i="3" s="1"/>
  <c r="N194" i="3" s="1"/>
  <c r="M314" i="3"/>
  <c r="N314" i="3" s="1"/>
  <c r="M399" i="3"/>
  <c r="N399" i="3" s="1"/>
  <c r="L400" i="3" a="1"/>
  <c r="L400" i="3" s="1"/>
  <c r="M400" i="3" s="1"/>
  <c r="N400" i="3" s="1"/>
  <c r="L392" i="3" a="1"/>
  <c r="L392" i="3" s="1"/>
  <c r="M392" i="3" s="1"/>
  <c r="N392" i="3" s="1"/>
  <c r="L277" i="3" a="1"/>
  <c r="L277" i="3" s="1"/>
  <c r="M277" i="3" s="1"/>
  <c r="N277" i="3" s="1"/>
  <c r="L367" i="3" a="1"/>
  <c r="L367" i="3" s="1"/>
  <c r="M367" i="3" s="1"/>
  <c r="N367" i="3" s="1"/>
  <c r="L315" i="3" a="1"/>
  <c r="L315" i="3" s="1"/>
  <c r="M315" i="3" s="1"/>
  <c r="N315" i="3" s="1"/>
  <c r="L337" i="3" a="1"/>
  <c r="L337" i="3" s="1"/>
  <c r="M337" i="3" s="1"/>
  <c r="N337" i="3" s="1"/>
  <c r="M228" i="3"/>
  <c r="N228" i="3" s="1"/>
  <c r="L386" i="3" a="1"/>
  <c r="L386" i="3" s="1"/>
  <c r="M386" i="3" s="1"/>
  <c r="N386" i="3" s="1"/>
  <c r="L294" i="3" a="1"/>
  <c r="L294" i="3" s="1"/>
  <c r="M294" i="3" s="1"/>
  <c r="N294" i="3" s="1"/>
  <c r="L134" i="3" a="1"/>
  <c r="L134" i="3" s="1"/>
  <c r="M134" i="3" s="1"/>
  <c r="N134" i="3" s="1"/>
  <c r="L89" i="3" a="1"/>
  <c r="L89" i="3" s="1"/>
  <c r="M89" i="3" s="1"/>
  <c r="N89" i="3" s="1"/>
  <c r="L32" i="3" a="1"/>
  <c r="L32" i="3" s="1"/>
  <c r="M32" i="3" s="1"/>
  <c r="N32" i="3" s="1"/>
  <c r="L446" i="3" a="1"/>
  <c r="L446" i="3" s="1"/>
  <c r="M446" i="3" s="1"/>
  <c r="N446" i="3" s="1"/>
  <c r="L346" i="3" a="1"/>
  <c r="L346" i="3" s="1"/>
  <c r="M346" i="3" s="1"/>
  <c r="N346" i="3" s="1"/>
  <c r="L256" i="3" a="1"/>
  <c r="L256" i="3" s="1"/>
  <c r="M256" i="3" s="1"/>
  <c r="N256" i="3" s="1"/>
  <c r="L426" i="3" a="1"/>
  <c r="L426" i="3" s="1"/>
  <c r="M426" i="3" s="1"/>
  <c r="N426" i="3" s="1"/>
  <c r="L161" i="3" a="1"/>
  <c r="L161" i="3" s="1"/>
  <c r="M161" i="3" s="1"/>
  <c r="N161" i="3" s="1"/>
  <c r="L296" i="3" a="1"/>
  <c r="L296" i="3" s="1"/>
  <c r="M296" i="3" s="1"/>
  <c r="N296" i="3" s="1"/>
  <c r="L160" i="3" a="1"/>
  <c r="L160" i="3" s="1"/>
  <c r="M160" i="3" s="1"/>
  <c r="N160" i="3" s="1"/>
  <c r="L60" i="3" a="1"/>
  <c r="L60" i="3" s="1"/>
  <c r="M60" i="3" s="1"/>
  <c r="N60" i="3" s="1"/>
  <c r="L381" i="3" a="1"/>
  <c r="L381" i="3" s="1"/>
  <c r="M381" i="3" s="1"/>
  <c r="N381" i="3" s="1"/>
  <c r="L303" i="3" a="1"/>
  <c r="L303" i="3" s="1"/>
  <c r="M303" i="3" s="1"/>
  <c r="N303" i="3" s="1"/>
  <c r="L141" i="3" a="1"/>
  <c r="L141" i="3" s="1"/>
  <c r="M141" i="3" s="1"/>
  <c r="N141" i="3" s="1"/>
  <c r="L260" i="3" a="1"/>
  <c r="L260" i="3" s="1"/>
  <c r="M260" i="3" s="1"/>
  <c r="N260" i="3" s="1"/>
  <c r="L203" i="3" a="1"/>
  <c r="L203" i="3" s="1"/>
  <c r="M203" i="3" s="1"/>
  <c r="N203" i="3" s="1"/>
  <c r="L109" i="3" a="1"/>
  <c r="L109" i="3" s="1"/>
  <c r="M109" i="3" s="1"/>
  <c r="N109" i="3" s="1"/>
  <c r="L343" i="3" a="1"/>
  <c r="L343" i="3" s="1"/>
  <c r="M343" i="3" s="1"/>
  <c r="N343" i="3" s="1"/>
  <c r="L158" i="3" a="1"/>
  <c r="L158" i="3" s="1"/>
  <c r="M158" i="3" s="1"/>
  <c r="N158" i="3" s="1"/>
  <c r="L76" i="3" a="1"/>
  <c r="L76" i="3" s="1"/>
  <c r="M76" i="3" s="1"/>
  <c r="N76" i="3" s="1"/>
  <c r="L435" i="3" a="1"/>
  <c r="L435" i="3" s="1"/>
  <c r="M435" i="3" s="1"/>
  <c r="N435" i="3" s="1"/>
  <c r="L170" i="3" a="1"/>
  <c r="L170" i="3" s="1"/>
  <c r="M170" i="3" s="1"/>
  <c r="N170" i="3" s="1"/>
  <c r="L413" i="3" a="1"/>
  <c r="L413" i="3" s="1"/>
  <c r="M413" i="3" s="1"/>
  <c r="N413" i="3" s="1"/>
  <c r="L258" i="3" a="1"/>
  <c r="L258" i="3" s="1"/>
  <c r="M258" i="3" s="1"/>
  <c r="N258" i="3" s="1"/>
  <c r="L224" i="3" a="1"/>
  <c r="L224" i="3" s="1"/>
  <c r="M224" i="3" s="1"/>
  <c r="N224" i="3" s="1"/>
  <c r="L437" i="3" a="1"/>
  <c r="L437" i="3" s="1"/>
  <c r="M437" i="3" s="1"/>
  <c r="N437" i="3" s="1"/>
  <c r="L132" i="3" a="1"/>
  <c r="L132" i="3" s="1"/>
  <c r="M132" i="3" s="1"/>
  <c r="N132" i="3" s="1"/>
  <c r="L29" i="3" a="1"/>
  <c r="L29" i="3" s="1"/>
  <c r="M29" i="3" s="1"/>
  <c r="N29" i="3" s="1"/>
  <c r="L300" i="3" a="1"/>
  <c r="L300" i="3" s="1"/>
  <c r="M300" i="3" s="1"/>
  <c r="N300" i="3" s="1"/>
  <c r="L154" i="3" a="1"/>
  <c r="L154" i="3" s="1"/>
  <c r="M154" i="3" s="1"/>
  <c r="N154" i="3" s="1"/>
  <c r="L67" i="3" a="1"/>
  <c r="L67" i="3" s="1"/>
  <c r="M67" i="3" s="1"/>
  <c r="N67" i="3" s="1"/>
  <c r="L404" i="3" a="1"/>
  <c r="L404" i="3" s="1"/>
  <c r="M404" i="3" s="1"/>
  <c r="N404" i="3" s="1"/>
  <c r="L301" i="3" a="1"/>
  <c r="L301" i="3" s="1"/>
  <c r="M301" i="3" s="1"/>
  <c r="N301" i="3" s="1"/>
  <c r="L117" i="3" a="1"/>
  <c r="L117" i="3" s="1"/>
  <c r="M117" i="3" s="1"/>
  <c r="N117" i="3" s="1"/>
  <c r="L330" i="3" a="1"/>
  <c r="L330" i="3" s="1"/>
  <c r="M330" i="3" s="1"/>
  <c r="N330" i="3" s="1"/>
  <c r="L200" i="3" a="1"/>
  <c r="L200" i="3" s="1"/>
  <c r="M200" i="3" s="1"/>
  <c r="N200" i="3" s="1"/>
  <c r="L270" i="3" a="1"/>
  <c r="L270" i="3" s="1"/>
  <c r="M270" i="3" s="1"/>
  <c r="N270" i="3" s="1"/>
  <c r="L167" i="3" a="1"/>
  <c r="L167" i="3" s="1"/>
  <c r="M167" i="3" s="1"/>
  <c r="N167" i="3" s="1"/>
  <c r="L35" i="3" a="1"/>
  <c r="L35" i="3" s="1"/>
  <c r="M35" i="3" s="1"/>
  <c r="N35" i="3" s="1"/>
  <c r="L321" i="3" a="1"/>
  <c r="L321" i="3" s="1"/>
  <c r="M321" i="3" s="1"/>
  <c r="N321" i="3" s="1"/>
  <c r="L188" i="3" a="1"/>
  <c r="L188" i="3" s="1"/>
  <c r="M188" i="3" s="1"/>
  <c r="N188" i="3" s="1"/>
  <c r="L56" i="3" a="1"/>
  <c r="L56" i="3" s="1"/>
  <c r="M56" i="3" s="1"/>
  <c r="N56" i="3" s="1"/>
  <c r="L397" i="3" a="1"/>
  <c r="L397" i="3" s="1"/>
  <c r="M397" i="3" s="1"/>
  <c r="N397" i="3" s="1"/>
  <c r="M261" i="3"/>
  <c r="N261" i="3" s="1"/>
  <c r="L143" i="3" a="1"/>
  <c r="L143" i="3" s="1"/>
  <c r="M143" i="3" s="1"/>
  <c r="N143" i="3" s="1"/>
  <c r="L308" i="3" a="1"/>
  <c r="L308" i="3" s="1"/>
  <c r="M308" i="3" s="1"/>
  <c r="N308" i="3" s="1"/>
  <c r="L126" i="3" a="1"/>
  <c r="L126" i="3" s="1"/>
  <c r="M126" i="3" s="1"/>
  <c r="N126" i="3" s="1"/>
  <c r="L53" i="3" a="1"/>
  <c r="L53" i="3" s="1"/>
  <c r="M53" i="3" s="1"/>
  <c r="N53" i="3" s="1"/>
  <c r="L306" i="3" a="1"/>
  <c r="L306" i="3" s="1"/>
  <c r="M306" i="3" s="1"/>
  <c r="N306" i="3" s="1"/>
  <c r="L172" i="3" a="1"/>
  <c r="L172" i="3" s="1"/>
  <c r="M172" i="3" s="1"/>
  <c r="N172" i="3" s="1"/>
  <c r="M378" i="3"/>
  <c r="N378" i="3" s="1"/>
  <c r="M207" i="3"/>
  <c r="N207" i="3" s="1"/>
  <c r="L304" i="3" a="1"/>
  <c r="L304" i="3" s="1"/>
  <c r="M304" i="3" s="1"/>
  <c r="N304" i="3" s="1"/>
  <c r="L33" i="3" a="1"/>
  <c r="L33" i="3" s="1"/>
  <c r="M33" i="3" s="1"/>
  <c r="N33" i="3" s="1"/>
  <c r="L357" i="3" a="1"/>
  <c r="L357" i="3" s="1"/>
  <c r="M357" i="3" s="1"/>
  <c r="N357" i="3" s="1"/>
  <c r="L266" i="3" a="1"/>
  <c r="L266" i="3" s="1"/>
  <c r="M266" i="3" s="1"/>
  <c r="N266" i="3" s="1"/>
  <c r="L427" i="3" a="1"/>
  <c r="L427" i="3" s="1"/>
  <c r="M427" i="3" s="1"/>
  <c r="N427" i="3" s="1"/>
  <c r="L323" i="3" a="1"/>
  <c r="L323" i="3" s="1"/>
  <c r="M323" i="3" s="1"/>
  <c r="N323" i="3" s="1"/>
  <c r="L14" i="3" a="1"/>
  <c r="L14" i="3" s="1"/>
  <c r="M14" i="3" s="1"/>
  <c r="N14" i="3" s="1"/>
  <c r="L316" i="3" a="1"/>
  <c r="L316" i="3" s="1"/>
  <c r="M316" i="3" s="1"/>
  <c r="N316" i="3" s="1"/>
  <c r="L163" i="3" a="1"/>
  <c r="L163" i="3" s="1"/>
  <c r="M163" i="3" s="1"/>
  <c r="N163" i="3" s="1"/>
  <c r="L87" i="3" a="1"/>
  <c r="L87" i="3" s="1"/>
  <c r="M87" i="3" s="1"/>
  <c r="N87" i="3" s="1"/>
  <c r="L317" i="3" a="1"/>
  <c r="L317" i="3" s="1"/>
  <c r="M317" i="3" s="1"/>
  <c r="N317" i="3" s="1"/>
  <c r="L157" i="3" a="1"/>
  <c r="L157" i="3" s="1"/>
  <c r="M157" i="3" s="1"/>
  <c r="N157" i="3" s="1"/>
  <c r="L204" i="3" a="1"/>
  <c r="L204" i="3" s="1"/>
  <c r="M204" i="3" s="1"/>
  <c r="N204" i="3" s="1"/>
  <c r="L115" i="3" a="1"/>
  <c r="L115" i="3" s="1"/>
  <c r="M115" i="3" s="1"/>
  <c r="N115" i="3" s="1"/>
  <c r="L182" i="3" a="1"/>
  <c r="L182" i="3" s="1"/>
  <c r="M182" i="3" s="1"/>
  <c r="N182" i="3" s="1"/>
  <c r="L96" i="3" a="1"/>
  <c r="L96" i="3" s="1"/>
  <c r="M96" i="3" s="1"/>
  <c r="N96" i="3" s="1"/>
  <c r="L436" i="3" a="1"/>
  <c r="L436" i="3" s="1"/>
  <c r="M436" i="3" s="1"/>
  <c r="N436" i="3" s="1"/>
  <c r="L251" i="3" a="1"/>
  <c r="L251" i="3" s="1"/>
  <c r="M251" i="3" s="1"/>
  <c r="N251" i="3" s="1"/>
  <c r="L418" i="3" a="1"/>
  <c r="L418" i="3" s="1"/>
  <c r="M418" i="3" s="1"/>
  <c r="N418" i="3" s="1"/>
  <c r="L438" i="3" a="1"/>
  <c r="L438" i="3" s="1"/>
  <c r="M438" i="3" s="1"/>
  <c r="N438" i="3" s="1"/>
  <c r="L248" i="3" a="1"/>
  <c r="L248" i="3" s="1"/>
  <c r="M248" i="3" s="1"/>
  <c r="N248" i="3" s="1"/>
  <c r="L30" i="3" a="1"/>
  <c r="L30" i="3" s="1"/>
  <c r="M30" i="3" s="1"/>
  <c r="N30" i="3" s="1"/>
  <c r="L327" i="3" a="1"/>
  <c r="L327" i="3" s="1"/>
  <c r="M327" i="3" s="1"/>
  <c r="N327" i="3" s="1"/>
  <c r="L155" i="3" a="1"/>
  <c r="L155" i="3" s="1"/>
  <c r="M155" i="3" s="1"/>
  <c r="N155" i="3" s="1"/>
  <c r="L73" i="3" a="1"/>
  <c r="L73" i="3" s="1"/>
  <c r="M73" i="3" s="1"/>
  <c r="N73" i="3" s="1"/>
  <c r="L4" i="3" a="1"/>
  <c r="L4" i="3" s="1"/>
  <c r="M4" i="3" s="1"/>
  <c r="N4" i="3" s="1"/>
  <c r="L311" i="3" a="1"/>
  <c r="L311" i="3" s="1"/>
  <c r="M311" i="3" s="1"/>
  <c r="N311" i="3" s="1"/>
  <c r="L131" i="3" a="1"/>
  <c r="L131" i="3" s="1"/>
  <c r="M131" i="3" s="1"/>
  <c r="N131" i="3" s="1"/>
  <c r="L38" i="3" a="1"/>
  <c r="L38" i="3" s="1"/>
  <c r="M38" i="3" s="1"/>
  <c r="N38" i="3" s="1"/>
  <c r="L230" i="3" a="1"/>
  <c r="L230" i="3" s="1"/>
  <c r="M230" i="3" s="1"/>
  <c r="N230" i="3" s="1"/>
  <c r="L145" i="3" a="1"/>
  <c r="L145" i="3" s="1"/>
  <c r="M145" i="3" s="1"/>
  <c r="N145" i="3" s="1"/>
  <c r="L273" i="3" a="1"/>
  <c r="L273" i="3" s="1"/>
  <c r="M273" i="3" s="1"/>
  <c r="N273" i="3" s="1"/>
  <c r="L176" i="3" a="1"/>
  <c r="L176" i="3" s="1"/>
  <c r="M176" i="3" s="1"/>
  <c r="N176" i="3" s="1"/>
  <c r="L36" i="3" a="1"/>
  <c r="L36" i="3" s="1"/>
  <c r="M36" i="3" s="1"/>
  <c r="N36" i="3" s="1"/>
  <c r="L218" i="3" a="1"/>
  <c r="L218" i="3" s="1"/>
  <c r="M218" i="3" s="1"/>
  <c r="N218" i="3" s="1"/>
  <c r="L57" i="3" a="1"/>
  <c r="L57" i="3" s="1"/>
  <c r="M57" i="3" s="1"/>
  <c r="N57" i="3" s="1"/>
  <c r="L412" i="3" a="1"/>
  <c r="L412" i="3" s="1"/>
  <c r="M412" i="3" s="1"/>
  <c r="N412" i="3" s="1"/>
  <c r="L278" i="3" a="1"/>
  <c r="L278" i="3" s="1"/>
  <c r="M278" i="3" s="1"/>
  <c r="N278" i="3" s="1"/>
  <c r="L347" i="3" a="1"/>
  <c r="L347" i="3" s="1"/>
  <c r="M347" i="3" s="1"/>
  <c r="N347" i="3" s="1"/>
  <c r="L63" i="3" a="1"/>
  <c r="L63" i="3" s="1"/>
  <c r="M63" i="3" s="1"/>
  <c r="N63" i="3" s="1"/>
  <c r="L373" i="3" a="1"/>
  <c r="L373" i="3" s="1"/>
  <c r="M373" i="3" s="1"/>
  <c r="N373" i="3" s="1"/>
  <c r="L123" i="3" a="1"/>
  <c r="L123" i="3" s="1"/>
  <c r="M123" i="3" s="1"/>
  <c r="N123" i="3" s="1"/>
  <c r="L272" i="3" a="1"/>
  <c r="L272" i="3" s="1"/>
  <c r="M272" i="3" s="1"/>
  <c r="N272" i="3" s="1"/>
  <c r="L70" i="3" a="1"/>
  <c r="L70" i="3" s="1"/>
  <c r="M70" i="3" s="1"/>
  <c r="N70" i="3" s="1"/>
  <c r="L20" i="3" a="1"/>
  <c r="L20" i="3" s="1"/>
  <c r="M20" i="3" s="1"/>
  <c r="N20" i="3" s="1"/>
  <c r="L445" i="3" a="1"/>
  <c r="L445" i="3" s="1"/>
  <c r="M445" i="3" s="1"/>
  <c r="N445" i="3" s="1"/>
  <c r="L342" i="3" a="1"/>
  <c r="L342" i="3" s="1"/>
  <c r="M342" i="3" s="1"/>
  <c r="N342" i="3" s="1"/>
  <c r="L242" i="3" a="1"/>
  <c r="L242" i="3" s="1"/>
  <c r="M242" i="3" s="1"/>
  <c r="N242" i="3" s="1"/>
  <c r="L425" i="3" a="1"/>
  <c r="L425" i="3" s="1"/>
  <c r="M425" i="3" s="1"/>
  <c r="N425" i="3" s="1"/>
  <c r="L289" i="3" a="1"/>
  <c r="L289" i="3" s="1"/>
  <c r="M289" i="3" s="1"/>
  <c r="N289" i="3" s="1"/>
  <c r="L139" i="3" a="1"/>
  <c r="L139" i="3" s="1"/>
  <c r="M139" i="3" s="1"/>
  <c r="N139" i="3" s="1"/>
  <c r="L415" i="3" a="1"/>
  <c r="L415" i="3" s="1"/>
  <c r="M415" i="3" s="1"/>
  <c r="N415" i="3" s="1"/>
  <c r="L138" i="3" a="1"/>
  <c r="L138" i="3" s="1"/>
  <c r="M138" i="3" s="1"/>
  <c r="N138" i="3" s="1"/>
  <c r="L451" i="3" a="1"/>
  <c r="L451" i="3" s="1"/>
  <c r="M451" i="3" s="1"/>
  <c r="N451" i="3" s="1"/>
  <c r="M363" i="3"/>
  <c r="N363" i="3" s="1"/>
  <c r="L302" i="3" a="1"/>
  <c r="L302" i="3" s="1"/>
  <c r="M302" i="3" s="1"/>
  <c r="N302" i="3" s="1"/>
  <c r="L82" i="3" a="1"/>
  <c r="L82" i="3" s="1"/>
  <c r="M82" i="3" s="1"/>
  <c r="N82" i="3" s="1"/>
  <c r="M253" i="3"/>
  <c r="N253" i="3" s="1"/>
  <c r="L195" i="3" a="1"/>
  <c r="L195" i="3" s="1"/>
  <c r="M195" i="3" s="1"/>
  <c r="N195" i="3" s="1"/>
  <c r="L31" i="3" a="1"/>
  <c r="L31" i="3" s="1"/>
  <c r="M31" i="3" s="1"/>
  <c r="N31" i="3" s="1"/>
  <c r="L320" i="3" a="1"/>
  <c r="L320" i="3" s="1"/>
  <c r="M320" i="3" s="1"/>
  <c r="N320" i="3" s="1"/>
  <c r="L156" i="3" a="1"/>
  <c r="L156" i="3" s="1"/>
  <c r="M156" i="3" s="1"/>
  <c r="N156" i="3" s="1"/>
  <c r="L42" i="3" a="1"/>
  <c r="L42" i="3" s="1"/>
  <c r="M42" i="3" s="1"/>
  <c r="N42" i="3" s="1"/>
  <c r="L406" i="3" a="1"/>
  <c r="L406" i="3" s="1"/>
  <c r="M406" i="3" s="1"/>
  <c r="N406" i="3" s="1"/>
  <c r="L288" i="3" a="1"/>
  <c r="L288" i="3" s="1"/>
  <c r="M288" i="3" s="1"/>
  <c r="N288" i="3" s="1"/>
  <c r="L146" i="3" a="1"/>
  <c r="L146" i="3" s="1"/>
  <c r="M146" i="3" s="1"/>
  <c r="N146" i="3" s="1"/>
  <c r="L405" i="3" a="1"/>
  <c r="L405" i="3" s="1"/>
  <c r="M405" i="3" s="1"/>
  <c r="N405" i="3" s="1"/>
  <c r="L254" i="3" a="1"/>
  <c r="L254" i="3" s="1"/>
  <c r="M254" i="3" s="1"/>
  <c r="N254" i="3" s="1"/>
  <c r="L202" i="3" a="1"/>
  <c r="L202" i="3" s="1"/>
  <c r="M202" i="3" s="1"/>
  <c r="N202" i="3" s="1"/>
  <c r="L434" i="3" a="1"/>
  <c r="L434" i="3" s="1"/>
  <c r="M434" i="3" s="1"/>
  <c r="N434" i="3" s="1"/>
  <c r="L94" i="3" a="1"/>
  <c r="L94" i="3" s="1"/>
  <c r="M94" i="3" s="1"/>
  <c r="N94" i="3" s="1"/>
  <c r="L28" i="3" a="1"/>
  <c r="L28" i="3" s="1"/>
  <c r="M28" i="3" s="1"/>
  <c r="N28" i="3" s="1"/>
  <c r="L262" i="3" a="1"/>
  <c r="L262" i="3" s="1"/>
  <c r="M262" i="3" s="1"/>
  <c r="N262" i="3" s="1"/>
  <c r="L151" i="3" a="1"/>
  <c r="L151" i="3" s="1"/>
  <c r="M151" i="3" s="1"/>
  <c r="N151" i="3" s="1"/>
  <c r="L59" i="3" a="1"/>
  <c r="L59" i="3" s="1"/>
  <c r="M59" i="3" s="1"/>
  <c r="N59" i="3" s="1"/>
  <c r="L365" i="3" a="1"/>
  <c r="L365" i="3" s="1"/>
  <c r="M365" i="3" s="1"/>
  <c r="N365" i="3" s="1"/>
  <c r="L285" i="3" a="1"/>
  <c r="L285" i="3" s="1"/>
  <c r="M285" i="3" s="1"/>
  <c r="N285" i="3" s="1"/>
  <c r="L114" i="3" a="1"/>
  <c r="L114" i="3" s="1"/>
  <c r="M114" i="3" s="1"/>
  <c r="N114" i="3" s="1"/>
  <c r="L433" i="3" a="1"/>
  <c r="L433" i="3" s="1"/>
  <c r="M433" i="3" s="1"/>
  <c r="N433" i="3" s="1"/>
  <c r="L307" i="3" a="1"/>
  <c r="L307" i="3" s="1"/>
  <c r="M307" i="3" s="1"/>
  <c r="N307" i="3" s="1"/>
  <c r="L192" i="3" a="1"/>
  <c r="L192" i="3" s="1"/>
  <c r="M192" i="3" s="1"/>
  <c r="N192" i="3" s="1"/>
  <c r="L92" i="3" a="1"/>
  <c r="L92" i="3" s="1"/>
  <c r="M92" i="3" s="1"/>
  <c r="N92" i="3" s="1"/>
  <c r="L247" i="3" a="1"/>
  <c r="L247" i="3" s="1"/>
  <c r="M247" i="3" s="1"/>
  <c r="N247" i="3" s="1"/>
  <c r="L149" i="3" a="1"/>
  <c r="L149" i="3" s="1"/>
  <c r="M149" i="3" s="1"/>
  <c r="N149" i="3" s="1"/>
  <c r="L305" i="3" a="1"/>
  <c r="L305" i="3" s="1"/>
  <c r="M305" i="3" s="1"/>
  <c r="N305" i="3" s="1"/>
  <c r="L120" i="3" a="1"/>
  <c r="L120" i="3" s="1"/>
  <c r="M120" i="3" s="1"/>
  <c r="N120" i="3" s="1"/>
  <c r="L24" i="3" a="1"/>
  <c r="L24" i="3" s="1"/>
  <c r="M24" i="3" s="1"/>
  <c r="N24" i="3" s="1"/>
  <c r="L393" i="3" a="1"/>
  <c r="L393" i="3" s="1"/>
  <c r="M393" i="3" s="1"/>
  <c r="N393" i="3" s="1"/>
  <c r="L234" i="3" a="1"/>
  <c r="L234" i="3" s="1"/>
  <c r="M234" i="3" s="1"/>
  <c r="N234" i="3" s="1"/>
  <c r="L100" i="3" a="1"/>
  <c r="L100" i="3" s="1"/>
  <c r="M100" i="3" s="1"/>
  <c r="N100" i="3" s="1"/>
  <c r="L243" i="3" a="1"/>
  <c r="L243" i="3" s="1"/>
  <c r="M243" i="3" s="1"/>
  <c r="N243" i="3" s="1"/>
  <c r="L119" i="3" a="1"/>
  <c r="L119" i="3" s="1"/>
  <c r="M119" i="3" s="1"/>
  <c r="N119" i="3" s="1"/>
  <c r="L46" i="3" a="1"/>
  <c r="L46" i="3" s="1"/>
  <c r="M46" i="3" s="1"/>
  <c r="N46" i="3" s="1"/>
  <c r="L164" i="3" a="1"/>
  <c r="L164" i="3" s="1"/>
  <c r="M164" i="3" s="1"/>
  <c r="N164" i="3" s="1"/>
  <c r="M356" i="3"/>
  <c r="N356" i="3" s="1"/>
  <c r="M186" i="3"/>
  <c r="N186" i="3" s="1"/>
  <c r="L257" i="3" a="1"/>
  <c r="L257" i="3" s="1"/>
  <c r="M257" i="3" s="1"/>
  <c r="N257" i="3" s="1"/>
  <c r="L291" i="3" a="1"/>
  <c r="L291" i="3" s="1"/>
  <c r="M291" i="3" s="1"/>
  <c r="N291" i="3" s="1"/>
  <c r="L372" i="3" a="1"/>
  <c r="L372" i="3" s="1"/>
  <c r="M372" i="3" s="1"/>
  <c r="N372" i="3" s="1"/>
  <c r="L226" i="3" a="1"/>
  <c r="L226" i="3" s="1"/>
  <c r="M226" i="3" s="1"/>
  <c r="N226" i="3" s="1"/>
  <c r="L99" i="3" a="1"/>
  <c r="L99" i="3" s="1"/>
  <c r="M99" i="3" s="1"/>
  <c r="N99" i="3" s="1"/>
  <c r="L196" i="3" a="1"/>
  <c r="L196" i="3" s="1"/>
  <c r="M196" i="3" s="1"/>
  <c r="N196" i="3" s="1"/>
  <c r="L62" i="3" a="1"/>
  <c r="L62" i="3" s="1"/>
  <c r="M62" i="3" s="1"/>
  <c r="N62" i="3" s="1"/>
  <c r="L10" i="3" a="1"/>
  <c r="L10" i="3" s="1"/>
  <c r="M10" i="3" s="1"/>
  <c r="N10" i="3" s="1"/>
  <c r="L444" i="3" a="1"/>
  <c r="L444" i="3" s="1"/>
  <c r="M444" i="3" s="1"/>
  <c r="N444" i="3" s="1"/>
  <c r="L329" i="3" a="1"/>
  <c r="L329" i="3" s="1"/>
  <c r="M329" i="3" s="1"/>
  <c r="N329" i="3" s="1"/>
  <c r="L217" i="3" a="1"/>
  <c r="L217" i="3" s="1"/>
  <c r="M217" i="3" s="1"/>
  <c r="N217" i="3" s="1"/>
  <c r="L421" i="3" a="1"/>
  <c r="L421" i="3" s="1"/>
  <c r="M421" i="3" s="1"/>
  <c r="N421" i="3" s="1"/>
  <c r="L118" i="3" a="1"/>
  <c r="L118" i="3" s="1"/>
  <c r="M118" i="3" s="1"/>
  <c r="N118" i="3" s="1"/>
  <c r="L269" i="3" a="1"/>
  <c r="L269" i="3" s="1"/>
  <c r="M269" i="3" s="1"/>
  <c r="N269" i="3" s="1"/>
  <c r="L129" i="3" a="1"/>
  <c r="L129" i="3" s="1"/>
  <c r="M129" i="3" s="1"/>
  <c r="N129" i="3" s="1"/>
  <c r="L443" i="3" a="1"/>
  <c r="L443" i="3" s="1"/>
  <c r="M443" i="3" s="1"/>
  <c r="N443" i="3" s="1"/>
  <c r="L360" i="3" a="1"/>
  <c r="L360" i="3" s="1"/>
  <c r="M360" i="3" s="1"/>
  <c r="N360" i="3" s="1"/>
  <c r="L268" i="3" a="1"/>
  <c r="L268" i="3" s="1"/>
  <c r="M268" i="3" s="1"/>
  <c r="N268" i="3" s="1"/>
  <c r="L380" i="3" a="1"/>
  <c r="L380" i="3" s="1"/>
  <c r="M380" i="3" s="1"/>
  <c r="N380" i="3" s="1"/>
  <c r="L236" i="3" a="1"/>
  <c r="L236" i="3" s="1"/>
  <c r="M236" i="3" s="1"/>
  <c r="N236" i="3" s="1"/>
  <c r="L180" i="3" a="1"/>
  <c r="L180" i="3" s="1"/>
  <c r="M180" i="3" s="1"/>
  <c r="N180" i="3" s="1"/>
  <c r="L19" i="3" a="1"/>
  <c r="L19" i="3" s="1"/>
  <c r="M19" i="3" s="1"/>
  <c r="N19" i="3" s="1"/>
  <c r="L312" i="3" a="1"/>
  <c r="L312" i="3" s="1"/>
  <c r="M312" i="3" s="1"/>
  <c r="N312" i="3" s="1"/>
  <c r="L137" i="3" a="1"/>
  <c r="L137" i="3" s="1"/>
  <c r="M137" i="3" s="1"/>
  <c r="N137" i="3" s="1"/>
  <c r="L41" i="3" a="1"/>
  <c r="L41" i="3" s="1"/>
  <c r="M41" i="3" s="1"/>
  <c r="N41" i="3" s="1"/>
  <c r="L287" i="3" a="1"/>
  <c r="L287" i="3" s="1"/>
  <c r="M287" i="3" s="1"/>
  <c r="N287" i="3" s="1"/>
  <c r="L95" i="3" a="1"/>
  <c r="L95" i="3" s="1"/>
  <c r="M95" i="3" s="1"/>
  <c r="N95" i="3" s="1"/>
  <c r="L366" i="3" a="1"/>
  <c r="L366" i="3" s="1"/>
  <c r="M366" i="3" s="1"/>
  <c r="N366" i="3" s="1"/>
  <c r="L197" i="3" a="1"/>
  <c r="L197" i="3" s="1"/>
  <c r="M197" i="3" s="1"/>
  <c r="N197" i="3" s="1"/>
  <c r="L409" i="3" a="1"/>
  <c r="L409" i="3" s="1"/>
  <c r="M409" i="3" s="1"/>
  <c r="N409" i="3" s="1"/>
  <c r="L81" i="3" a="1"/>
  <c r="L81" i="3" s="1"/>
  <c r="M81" i="3" s="1"/>
  <c r="N81" i="3" s="1"/>
  <c r="L17" i="3" a="1"/>
  <c r="L17" i="3" s="1"/>
  <c r="M17" i="3" s="1"/>
  <c r="N17" i="3" s="1"/>
  <c r="L220" i="3" a="1"/>
  <c r="L220" i="3" s="1"/>
  <c r="M220" i="3" s="1"/>
  <c r="N220" i="3" s="1"/>
  <c r="L136" i="3" a="1"/>
  <c r="L136" i="3" s="1"/>
  <c r="M136" i="3" s="1"/>
  <c r="N136" i="3" s="1"/>
  <c r="L49" i="3" a="1"/>
  <c r="L49" i="3" s="1"/>
  <c r="M49" i="3" s="1"/>
  <c r="N49" i="3" s="1"/>
  <c r="L348" i="3" a="1"/>
  <c r="L348" i="3" s="1"/>
  <c r="M348" i="3" s="1"/>
  <c r="N348" i="3" s="1"/>
  <c r="L85" i="3" a="1"/>
  <c r="L85" i="3" s="1"/>
  <c r="M85" i="3" s="1"/>
  <c r="N85" i="3" s="1"/>
  <c r="L401" i="3" a="1"/>
  <c r="L401" i="3" s="1"/>
  <c r="M401" i="3" s="1"/>
  <c r="N401" i="3" s="1"/>
  <c r="L284" i="3" a="1"/>
  <c r="L284" i="3" s="1"/>
  <c r="M284" i="3" s="1"/>
  <c r="N284" i="3" s="1"/>
  <c r="L181" i="3" a="1"/>
  <c r="L181" i="3" s="1"/>
  <c r="M181" i="3" s="1"/>
  <c r="N181" i="3" s="1"/>
  <c r="L240" i="3" a="1"/>
  <c r="L240" i="3" s="1"/>
  <c r="M240" i="3" s="1"/>
  <c r="N240" i="3" s="1"/>
  <c r="L144" i="3" a="1"/>
  <c r="L144" i="3" s="1"/>
  <c r="M144" i="3" s="1"/>
  <c r="N144" i="3" s="1"/>
  <c r="L15" i="3" a="1"/>
  <c r="L15" i="3" s="1"/>
  <c r="M15" i="3" s="1"/>
  <c r="N15" i="3" s="1"/>
  <c r="L299" i="3" a="1"/>
  <c r="L299" i="3" s="1"/>
  <c r="M299" i="3" s="1"/>
  <c r="N299" i="3" s="1"/>
  <c r="L23" i="3" a="1"/>
  <c r="L23" i="3" s="1"/>
  <c r="M23" i="3" s="1"/>
  <c r="N23" i="3" s="1"/>
  <c r="L387" i="3" a="1"/>
  <c r="L387" i="3" s="1"/>
  <c r="M387" i="3" s="1"/>
  <c r="N387" i="3" s="1"/>
  <c r="L198" i="3" a="1"/>
  <c r="L198" i="3" s="1"/>
  <c r="M198" i="3" s="1"/>
  <c r="N198" i="3" s="1"/>
  <c r="L72" i="3" a="1"/>
  <c r="L72" i="3" s="1"/>
  <c r="M72" i="3" s="1"/>
  <c r="N72" i="3" s="1"/>
  <c r="L238" i="3" a="1"/>
  <c r="L238" i="3" s="1"/>
  <c r="M238" i="3" s="1"/>
  <c r="N238" i="3" s="1"/>
  <c r="L103" i="3" a="1"/>
  <c r="L103" i="3" s="1"/>
  <c r="M103" i="3" s="1"/>
  <c r="N103" i="3" s="1"/>
  <c r="L22" i="3" a="1"/>
  <c r="L22" i="3" s="1"/>
  <c r="M22" i="3" s="1"/>
  <c r="N22" i="3" s="1"/>
  <c r="M335" i="3"/>
  <c r="N335" i="3" s="1"/>
  <c r="M162" i="3"/>
  <c r="N162" i="3" s="1"/>
  <c r="L396" i="3" a="1"/>
  <c r="L396" i="3" s="1"/>
  <c r="M396" i="3" s="1"/>
  <c r="N396" i="3" s="1"/>
  <c r="L283" i="3" a="1"/>
  <c r="L283" i="3" s="1"/>
  <c r="M283" i="3" s="1"/>
  <c r="N283" i="3" s="1"/>
  <c r="L140" i="3" a="1"/>
  <c r="L140" i="3" s="1"/>
  <c r="M140" i="3" s="1"/>
  <c r="N140" i="3" s="1"/>
  <c r="L25" i="3" a="1"/>
  <c r="L25" i="3" s="1"/>
  <c r="M25" i="3" s="1"/>
  <c r="N25" i="3" s="1"/>
  <c r="M130" i="3"/>
  <c r="N130" i="3" s="1"/>
  <c r="L3" i="3" a="1"/>
  <c r="L3" i="3" s="1"/>
  <c r="M3" i="3" s="1"/>
  <c r="N3" i="3" s="1"/>
  <c r="L391" i="3" a="1"/>
  <c r="L391" i="3" s="1"/>
  <c r="M391" i="3" s="1"/>
  <c r="N391" i="3" s="1"/>
  <c r="M298" i="3"/>
  <c r="N298" i="3" s="1"/>
  <c r="L377" i="3" a="1"/>
  <c r="L377" i="3" s="1"/>
  <c r="M377" i="3" s="1"/>
  <c r="N377" i="3" s="1"/>
  <c r="L447" i="3" a="1"/>
  <c r="L447" i="3" s="1"/>
  <c r="M447" i="3" s="1"/>
  <c r="N447" i="3" s="1"/>
  <c r="L336" i="3" a="1"/>
  <c r="L336" i="3" s="1"/>
  <c r="M336" i="3" s="1"/>
  <c r="N336" i="3" s="1"/>
  <c r="L275" i="3" a="1"/>
  <c r="L275" i="3" s="1"/>
  <c r="M275" i="3" s="1"/>
  <c r="N275" i="3" s="1"/>
  <c r="L128" i="3" a="1"/>
  <c r="L128" i="3" s="1"/>
  <c r="M128" i="3" s="1"/>
  <c r="N128" i="3" s="1"/>
  <c r="M292" i="3"/>
  <c r="N292" i="3" s="1"/>
  <c r="M98" i="3"/>
  <c r="N98" i="3" s="1"/>
  <c r="L430" i="3" a="1"/>
  <c r="L430" i="3" s="1"/>
  <c r="M430" i="3" s="1"/>
  <c r="N430" i="3" s="1"/>
  <c r="L354" i="3" a="1"/>
  <c r="L354" i="3" s="1"/>
  <c r="M354" i="3" s="1"/>
  <c r="N354" i="3" s="1"/>
  <c r="L190" i="3" a="1"/>
  <c r="L190" i="3" s="1"/>
  <c r="M190" i="3" s="1"/>
  <c r="N190" i="3" s="1"/>
  <c r="L52" i="3" a="1"/>
  <c r="L52" i="3" s="1"/>
  <c r="M52" i="3" s="1"/>
  <c r="N52" i="3" s="1"/>
  <c r="L51" i="3" a="1"/>
  <c r="L51" i="3" s="1"/>
  <c r="M51" i="3" s="1"/>
  <c r="N51" i="3" s="1"/>
  <c r="M410" i="3"/>
  <c r="N410" i="3" s="1"/>
  <c r="L221" i="3" a="1"/>
  <c r="L221" i="3" s="1"/>
  <c r="M221" i="3" s="1"/>
  <c r="N221" i="3" s="1"/>
  <c r="L107" i="3" a="1"/>
  <c r="L107" i="3" s="1"/>
  <c r="M107" i="3" s="1"/>
  <c r="N107" i="3" s="1"/>
  <c r="L214" i="3" a="1"/>
  <c r="L214" i="3" s="1"/>
  <c r="M214" i="3" s="1"/>
  <c r="N214" i="3" s="1"/>
  <c r="L122" i="3" a="1"/>
  <c r="L122" i="3" s="1"/>
  <c r="M122" i="3" s="1"/>
  <c r="N122" i="3" s="1"/>
  <c r="L407" i="3" a="1"/>
  <c r="L407" i="3" s="1"/>
  <c r="M407" i="3" s="1"/>
  <c r="N407" i="3" s="1"/>
  <c r="M344" i="3"/>
  <c r="N344" i="3" s="1"/>
  <c r="M245" i="3"/>
  <c r="N245" i="3" s="1"/>
  <c r="L318" i="3" a="1"/>
  <c r="L318" i="3" s="1"/>
  <c r="M318" i="3" s="1"/>
  <c r="N318" i="3" s="1"/>
  <c r="L225" i="3" a="1"/>
  <c r="L225" i="3" s="1"/>
  <c r="M225" i="3" s="1"/>
  <c r="N225" i="3" s="1"/>
  <c r="L168" i="3" a="1"/>
  <c r="L168" i="3" s="1"/>
  <c r="M168" i="3" s="1"/>
  <c r="N168" i="3" s="1"/>
  <c r="L414" i="3" a="1"/>
  <c r="L414" i="3" s="1"/>
  <c r="M414" i="3" s="1"/>
  <c r="N414" i="3" s="1"/>
  <c r="L255" i="3" a="1"/>
  <c r="L255" i="3" s="1"/>
  <c r="M255" i="3" s="1"/>
  <c r="N255" i="3" s="1"/>
  <c r="L108" i="3" a="1"/>
  <c r="L108" i="3" s="1"/>
  <c r="M108" i="3" s="1"/>
  <c r="N108" i="3" s="1"/>
  <c r="L450" i="3" a="1"/>
  <c r="L450" i="3" s="1"/>
  <c r="M450" i="3" s="1"/>
  <c r="N450" i="3" s="1"/>
  <c r="L349" i="3" a="1"/>
  <c r="L349" i="3" s="1"/>
  <c r="M349" i="3" s="1"/>
  <c r="N349" i="3" s="1"/>
  <c r="L276" i="3" a="1"/>
  <c r="L276" i="3" s="1"/>
  <c r="M276" i="3" s="1"/>
  <c r="N276" i="3" s="1"/>
  <c r="L18" i="3" a="1"/>
  <c r="L18" i="3" s="1"/>
  <c r="M18" i="3" s="1"/>
  <c r="N18" i="3" s="1"/>
  <c r="L241" i="3" a="1"/>
  <c r="L241" i="3" s="1"/>
  <c r="M241" i="3" s="1"/>
  <c r="N241" i="3" s="1"/>
  <c r="L133" i="3" a="1"/>
  <c r="L133" i="3" s="1"/>
  <c r="M133" i="3" s="1"/>
  <c r="N133" i="3" s="1"/>
  <c r="L369" i="3" a="1"/>
  <c r="L369" i="3" s="1"/>
  <c r="M369" i="3" s="1"/>
  <c r="N369" i="3" s="1"/>
  <c r="L69" i="3" a="1"/>
  <c r="L69" i="3" s="1"/>
  <c r="M69" i="3" s="1"/>
  <c r="N69" i="3" s="1"/>
  <c r="M9" i="3"/>
  <c r="N9" i="3" s="1"/>
  <c r="L205" i="3" a="1"/>
  <c r="L205" i="3" s="1"/>
  <c r="M205" i="3" s="1"/>
  <c r="N205" i="3" s="1"/>
  <c r="L93" i="3" a="1"/>
  <c r="L93" i="3" s="1"/>
  <c r="M93" i="3" s="1"/>
  <c r="N93" i="3" s="1"/>
  <c r="L27" i="3" a="1"/>
  <c r="L27" i="3" s="1"/>
  <c r="M27" i="3" s="1"/>
  <c r="N27" i="3" s="1"/>
  <c r="L333" i="3" a="1"/>
  <c r="L333" i="3" s="1"/>
  <c r="M333" i="3" s="1"/>
  <c r="N333" i="3" s="1"/>
  <c r="L201" i="3" a="1"/>
  <c r="L201" i="3" s="1"/>
  <c r="M201" i="3" s="1"/>
  <c r="N201" i="3" s="1"/>
  <c r="L78" i="3" a="1"/>
  <c r="L78" i="3" s="1"/>
  <c r="M78" i="3" s="1"/>
  <c r="N78" i="3" s="1"/>
  <c r="L385" i="3" a="1"/>
  <c r="L385" i="3" s="1"/>
  <c r="M385" i="3" s="1"/>
  <c r="N385" i="3" s="1"/>
  <c r="L153" i="3" a="1"/>
  <c r="L153" i="3" s="1"/>
  <c r="M153" i="3" s="1"/>
  <c r="N153" i="3" s="1"/>
  <c r="L199" i="3" a="1"/>
  <c r="L199" i="3" s="1"/>
  <c r="M199" i="3" s="1"/>
  <c r="N199" i="3" s="1"/>
  <c r="L104" i="3" a="1"/>
  <c r="L104" i="3" s="1"/>
  <c r="M104" i="3" s="1"/>
  <c r="N104" i="3" s="1"/>
  <c r="L388" i="3" a="1"/>
  <c r="L388" i="3" s="1"/>
  <c r="M388" i="3" s="1"/>
  <c r="N388" i="3" s="1"/>
  <c r="L239" i="3" a="1"/>
  <c r="L239" i="3" s="1"/>
  <c r="M239" i="3" s="1"/>
  <c r="N239" i="3" s="1"/>
  <c r="M86" i="3"/>
  <c r="N86" i="3" s="1"/>
  <c r="M424" i="3"/>
  <c r="N424" i="3" s="1"/>
  <c r="L375" i="3" a="1"/>
  <c r="L375" i="3" s="1"/>
  <c r="M375" i="3" s="1"/>
  <c r="N375" i="3" s="1"/>
  <c r="L178" i="3" a="1"/>
  <c r="L178" i="3" s="1"/>
  <c r="M178" i="3" s="1"/>
  <c r="N178" i="3" s="1"/>
  <c r="L54" i="3" a="1"/>
  <c r="L54" i="3" s="1"/>
  <c r="M54" i="3" s="1"/>
  <c r="N54" i="3" s="1"/>
  <c r="L222" i="3" a="1"/>
  <c r="L222" i="3" s="1"/>
  <c r="M222" i="3" s="1"/>
  <c r="N222" i="3" s="1"/>
  <c r="L71" i="3" a="1"/>
  <c r="L71" i="3" s="1"/>
  <c r="M71" i="3" s="1"/>
  <c r="N71" i="3" s="1"/>
  <c r="L16" i="3" a="1"/>
  <c r="L16" i="3" s="1"/>
  <c r="M16" i="3" s="1"/>
  <c r="N16" i="3" s="1"/>
  <c r="L423" i="3" a="1"/>
  <c r="L423" i="3" s="1"/>
  <c r="M423" i="3" s="1"/>
  <c r="N423" i="3" s="1"/>
  <c r="L353" i="3" a="1"/>
  <c r="L353" i="3" s="1"/>
  <c r="M353" i="3" s="1"/>
  <c r="N353" i="3" s="1"/>
  <c r="M183" i="3"/>
  <c r="N183" i="3" s="1"/>
  <c r="L429" i="3" a="1"/>
  <c r="L429" i="3" s="1"/>
  <c r="M429" i="3" s="1"/>
  <c r="N429" i="3" s="1"/>
  <c r="L113" i="3" a="1"/>
  <c r="L113" i="3" s="1"/>
  <c r="M113" i="3" s="1"/>
  <c r="N113" i="3" s="1"/>
  <c r="L45" i="3" a="1"/>
  <c r="L45" i="3" s="1"/>
  <c r="M45" i="3" s="1"/>
  <c r="N45" i="3" s="1"/>
  <c r="M2" i="3"/>
  <c r="N2" i="3" s="1"/>
  <c r="L361" i="3" a="1"/>
  <c r="L361" i="3" s="1"/>
  <c r="M361" i="3" s="1"/>
  <c r="N361" i="3" s="1"/>
  <c r="L293" i="3" a="1"/>
  <c r="L293" i="3" s="1"/>
  <c r="M293" i="3" s="1"/>
  <c r="N293" i="3" s="1"/>
  <c r="L185" i="3" a="1"/>
  <c r="L185" i="3" s="1"/>
  <c r="M185" i="3" s="1"/>
  <c r="N185" i="3" s="1"/>
  <c r="L390" i="3" a="1"/>
  <c r="L390" i="3" s="1"/>
  <c r="M390" i="3" s="1"/>
  <c r="N390" i="3" s="1"/>
  <c r="L208" i="3" a="1"/>
  <c r="L208" i="3" s="1"/>
  <c r="M208" i="3" s="1"/>
  <c r="N208" i="3" s="1"/>
  <c r="L101" i="3" a="1"/>
  <c r="L101" i="3" s="1"/>
  <c r="M101" i="3" s="1"/>
  <c r="N101" i="3" s="1"/>
  <c r="L364" i="3" a="1"/>
  <c r="L364" i="3" s="1"/>
  <c r="M364" i="3" s="1"/>
  <c r="N364" i="3" s="1"/>
  <c r="M213" i="3"/>
  <c r="N213" i="3" s="1"/>
  <c r="L97" i="3" a="1"/>
  <c r="L97" i="3" s="1"/>
  <c r="M97" i="3" s="1"/>
  <c r="N97" i="3" s="1"/>
  <c r="L395" i="3" a="1"/>
  <c r="L395" i="3" s="1"/>
  <c r="M395" i="3" s="1"/>
  <c r="N395" i="3" s="1"/>
  <c r="L341" i="3" a="1"/>
  <c r="L341" i="3" s="1"/>
  <c r="M341" i="3" s="1"/>
  <c r="N341" i="3" s="1"/>
  <c r="M237" i="3"/>
  <c r="N237" i="3" s="1"/>
  <c r="L290" i="3" a="1"/>
  <c r="L290" i="3" s="1"/>
  <c r="M290" i="3" s="1"/>
  <c r="N290" i="3" s="1"/>
  <c r="L211" i="3" a="1"/>
  <c r="L211" i="3" s="1"/>
  <c r="M211" i="3" s="1"/>
  <c r="N211" i="3" s="1"/>
  <c r="L159" i="3" a="1"/>
  <c r="L159" i="3" s="1"/>
  <c r="M159" i="3" s="1"/>
  <c r="N159" i="3" s="1"/>
  <c r="L252" i="3" a="1"/>
  <c r="L252" i="3" s="1"/>
  <c r="M252" i="3" s="1"/>
  <c r="N252" i="3" s="1"/>
  <c r="L106" i="3" a="1"/>
  <c r="L106" i="3" s="1"/>
  <c r="M106" i="3" s="1"/>
  <c r="N106" i="3" s="1"/>
  <c r="L345" i="3" a="1"/>
  <c r="L345" i="3" s="1"/>
  <c r="M345" i="3" s="1"/>
  <c r="N345" i="3" s="1"/>
  <c r="L382" i="3" a="1"/>
  <c r="L382" i="3" s="1"/>
  <c r="M382" i="3" s="1"/>
  <c r="N382" i="3" s="1"/>
  <c r="L267" i="3" a="1"/>
  <c r="L267" i="3" s="1"/>
  <c r="M267" i="3" s="1"/>
  <c r="N267" i="3" s="1"/>
  <c r="L116" i="3" a="1"/>
  <c r="L116" i="3" s="1"/>
  <c r="M116" i="3" s="1"/>
  <c r="N116" i="3" s="1"/>
  <c r="M442" i="3"/>
  <c r="N442" i="3" s="1"/>
  <c r="M271" i="3"/>
  <c r="N271" i="3" s="1"/>
  <c r="M66" i="3"/>
  <c r="N66" i="3" s="1"/>
  <c r="L8" i="3" a="1"/>
  <c r="L8" i="3" s="1"/>
  <c r="M8" i="3" s="1"/>
  <c r="N8" i="3" s="1"/>
  <c r="L215" i="3" a="1"/>
  <c r="L215" i="3" s="1"/>
  <c r="M215" i="3" s="1"/>
  <c r="N215" i="3" s="1"/>
  <c r="L84" i="3" a="1"/>
  <c r="L84" i="3" s="1"/>
  <c r="M84" i="3" s="1"/>
  <c r="N84" i="3" s="1"/>
  <c r="L148" i="3" a="1"/>
  <c r="L148" i="3" s="1"/>
  <c r="M148" i="3" s="1"/>
  <c r="N148" i="3" s="1"/>
  <c r="L61" i="3" a="1"/>
  <c r="L61" i="3" s="1"/>
  <c r="M61" i="3" s="1"/>
  <c r="N61" i="3" s="1"/>
  <c r="L6" i="3" a="1"/>
  <c r="L6" i="3" s="1"/>
  <c r="M6" i="3" s="1"/>
  <c r="N6" i="3" s="1"/>
  <c r="L422" i="3" a="1"/>
  <c r="L422" i="3" s="1"/>
  <c r="M422" i="3" s="1"/>
  <c r="N422" i="3" s="1"/>
  <c r="L309" i="3" a="1"/>
  <c r="L309" i="3" s="1"/>
  <c r="M309" i="3" s="1"/>
  <c r="N309" i="3" s="1"/>
  <c r="L209" i="3" a="1"/>
  <c r="L209" i="3" s="1"/>
  <c r="M209" i="3" s="1"/>
  <c r="N209" i="3" s="1"/>
  <c r="L411" i="3" a="1"/>
  <c r="L411" i="3" s="1"/>
  <c r="M411" i="3" s="1"/>
  <c r="N411" i="3" s="1"/>
  <c r="L282" i="3" a="1"/>
  <c r="L282" i="3" s="1"/>
  <c r="M282" i="3" s="1"/>
  <c r="N282" i="3" s="1"/>
  <c r="L112" i="3" a="1"/>
  <c r="L112" i="3" s="1"/>
  <c r="M112" i="3" s="1"/>
  <c r="N112" i="3" s="1"/>
  <c r="M389" i="3"/>
  <c r="N389" i="3" s="1"/>
  <c r="L219" i="3" a="1"/>
  <c r="L219" i="3" s="1"/>
  <c r="M219" i="3" s="1"/>
  <c r="N219" i="3" s="1"/>
  <c r="L125" i="3" a="1"/>
  <c r="L125" i="3" s="1"/>
  <c r="M125" i="3" s="1"/>
  <c r="N125" i="3" s="1"/>
  <c r="L408" i="3" a="1"/>
  <c r="L408" i="3" s="1"/>
  <c r="M408" i="3" s="1"/>
  <c r="N408" i="3" s="1"/>
  <c r="M350" i="3"/>
  <c r="N350" i="3" s="1"/>
  <c r="L263" i="3" a="1"/>
  <c r="L263" i="3" s="1"/>
  <c r="M263" i="3" s="1"/>
  <c r="N263" i="3" s="1"/>
  <c r="L379" i="3" a="1"/>
  <c r="L379" i="3" s="1"/>
  <c r="M379" i="3" s="1"/>
  <c r="N379" i="3" s="1"/>
  <c r="L233" i="3" a="1"/>
  <c r="L233" i="3" s="1"/>
  <c r="M233" i="3" s="1"/>
  <c r="N233" i="3" s="1"/>
  <c r="L171" i="3" a="1"/>
  <c r="L171" i="3" s="1"/>
  <c r="M171" i="3" s="1"/>
  <c r="N171" i="3" s="1"/>
  <c r="L419" i="3" a="1"/>
  <c r="L419" i="3" s="1"/>
  <c r="M419" i="3" s="1"/>
  <c r="N419" i="3" s="1"/>
  <c r="L295" i="3" a="1"/>
  <c r="L295" i="3" s="1"/>
  <c r="M295" i="3" s="1"/>
  <c r="N295" i="3" s="1"/>
  <c r="L127" i="3" a="1"/>
  <c r="L127" i="3" s="1"/>
  <c r="M127" i="3" s="1"/>
  <c r="N127" i="3" s="1"/>
  <c r="M40" i="3"/>
  <c r="N40" i="3" s="1"/>
  <c r="L362" i="3" a="1"/>
  <c r="L362" i="3" s="1"/>
  <c r="M362" i="3" s="1"/>
  <c r="N362" i="3" s="1"/>
  <c r="L286" i="3" a="1"/>
  <c r="L286" i="3" s="1"/>
  <c r="M286" i="3" s="1"/>
  <c r="N286" i="3" s="1"/>
  <c r="L83" i="3" a="1"/>
  <c r="L83" i="3" s="1"/>
  <c r="M83" i="3" s="1"/>
  <c r="N83" i="3" s="1"/>
  <c r="L352" i="3" a="1"/>
  <c r="L352" i="3" s="1"/>
  <c r="M352" i="3" s="1"/>
  <c r="N352" i="3" s="1"/>
  <c r="L246" i="3" a="1"/>
  <c r="L246" i="3" s="1"/>
  <c r="M246" i="3" s="1"/>
  <c r="N246" i="3" s="1"/>
  <c r="L169" i="3" a="1"/>
  <c r="L169" i="3" s="1"/>
  <c r="M169" i="3" s="1"/>
  <c r="N169" i="3" s="1"/>
  <c r="L394" i="3" a="1"/>
  <c r="L394" i="3" s="1"/>
  <c r="M394" i="3" s="1"/>
  <c r="N394" i="3" s="1"/>
  <c r="L80" i="3" a="1"/>
  <c r="L80" i="3" s="1"/>
  <c r="M80" i="3" s="1"/>
  <c r="N80" i="3" s="1"/>
  <c r="L13" i="3" a="1"/>
  <c r="L13" i="3" s="1"/>
  <c r="M13" i="3" s="1"/>
  <c r="N13" i="3" s="1"/>
  <c r="L206" i="3" a="1"/>
  <c r="L206" i="3" s="1"/>
  <c r="M206" i="3" s="1"/>
  <c r="N206" i="3" s="1"/>
  <c r="L121" i="3" a="1"/>
  <c r="L121" i="3" s="1"/>
  <c r="M121" i="3" s="1"/>
  <c r="N121" i="3" s="1"/>
  <c r="L39" i="3" a="1"/>
  <c r="L39" i="3" s="1"/>
  <c r="M39" i="3" s="1"/>
  <c r="N39" i="3" s="1"/>
  <c r="L339" i="3" a="1"/>
  <c r="L339" i="3" s="1"/>
  <c r="M339" i="3" s="1"/>
  <c r="N339" i="3" s="1"/>
  <c r="L231" i="3" a="1"/>
  <c r="L231" i="3" s="1"/>
  <c r="M231" i="3" s="1"/>
  <c r="N231" i="3" s="1"/>
  <c r="L79" i="3" a="1"/>
  <c r="L79" i="3" s="1"/>
  <c r="M79" i="3" s="1"/>
  <c r="N79" i="3" s="1"/>
  <c r="L398" i="3" a="1"/>
  <c r="L398" i="3" s="1"/>
  <c r="M398" i="3" s="1"/>
  <c r="N398" i="3" s="1"/>
  <c r="L274" i="3" a="1"/>
  <c r="L274" i="3" s="1"/>
  <c r="M274" i="3" s="1"/>
  <c r="N274" i="3" s="1"/>
  <c r="L174" i="3" a="1"/>
  <c r="L174" i="3" s="1"/>
  <c r="M174" i="3" s="1"/>
  <c r="N174" i="3" s="1"/>
  <c r="L431" i="3" a="1"/>
  <c r="L431" i="3" s="1"/>
  <c r="M431" i="3" s="1"/>
  <c r="N431" i="3" s="1"/>
  <c r="L216" i="3" a="1"/>
  <c r="L216" i="3" s="1"/>
  <c r="M216" i="3" s="1"/>
  <c r="N216" i="3" s="1"/>
  <c r="L124" i="3" a="1"/>
  <c r="L124" i="3" s="1"/>
  <c r="M124" i="3" s="1"/>
  <c r="N124" i="3" s="1"/>
  <c r="M403" i="3"/>
  <c r="N403" i="3" s="1"/>
  <c r="L297" i="3" a="1"/>
  <c r="L297" i="3" s="1"/>
  <c r="M297" i="3" s="1"/>
  <c r="N297" i="3" s="1"/>
  <c r="L91" i="3" a="1"/>
  <c r="L91" i="3" s="1"/>
  <c r="M91" i="3" s="1"/>
  <c r="N91" i="3" s="1"/>
  <c r="L11" i="3" a="1"/>
  <c r="L11" i="3" s="1"/>
  <c r="M11" i="3" s="1"/>
  <c r="N11" i="3" s="1"/>
  <c r="L384" i="3" a="1"/>
  <c r="L384" i="3" s="1"/>
  <c r="M384" i="3" s="1"/>
  <c r="N384" i="3" s="1"/>
  <c r="L187" i="3" a="1"/>
  <c r="L187" i="3" s="1"/>
  <c r="M187" i="3" s="1"/>
  <c r="N187" i="3" s="1"/>
  <c r="M55" i="3"/>
  <c r="N55" i="3" s="1"/>
  <c r="M223" i="3"/>
  <c r="N223" i="3" s="1"/>
  <c r="L90" i="3" a="1"/>
  <c r="L90" i="3" s="1"/>
  <c r="M90" i="3" s="1"/>
  <c r="N90" i="3" s="1"/>
  <c r="L21" i="3" a="1"/>
  <c r="L21" i="3" s="1"/>
  <c r="M21" i="3" s="1"/>
  <c r="N21" i="3" s="1"/>
  <c r="L402" i="3" a="1"/>
  <c r="L402" i="3" s="1"/>
  <c r="M402" i="3" s="1"/>
  <c r="N402" i="3" s="1"/>
  <c r="L319" i="3" a="1"/>
  <c r="L319" i="3" s="1"/>
  <c r="M319" i="3" s="1"/>
  <c r="N319" i="3" s="1"/>
  <c r="L142" i="3" a="1"/>
  <c r="L142" i="3" s="1"/>
  <c r="M142" i="3" s="1"/>
  <c r="N142" i="3" s="1"/>
  <c r="L428" i="3" a="1"/>
  <c r="L428" i="3" s="1"/>
  <c r="M428" i="3" s="1"/>
  <c r="N428" i="3" s="1"/>
  <c r="L111" i="3" a="1"/>
  <c r="L111" i="3" s="1"/>
  <c r="M111" i="3" s="1"/>
  <c r="N111" i="3" s="1"/>
  <c r="L44" i="3" a="1"/>
  <c r="L44" i="3" s="1"/>
  <c r="M44" i="3" s="1"/>
  <c r="N44" i="3" s="1"/>
  <c r="L448" i="3" a="1"/>
  <c r="L448" i="3" s="1"/>
  <c r="M448" i="3" s="1"/>
  <c r="N448" i="3" s="1"/>
  <c r="L359" i="3" a="1"/>
  <c r="L359" i="3" s="1"/>
  <c r="M359" i="3" s="1"/>
  <c r="N359" i="3" s="1"/>
  <c r="L110" i="3" a="1"/>
  <c r="L110" i="3" s="1"/>
  <c r="M110" i="3" s="1"/>
  <c r="N110" i="3" s="1"/>
  <c r="L371" i="3" a="1"/>
  <c r="L371" i="3" s="1"/>
  <c r="M371" i="3" s="1"/>
  <c r="N371" i="3" s="1"/>
  <c r="L175" i="3" a="1"/>
  <c r="L175" i="3" s="1"/>
  <c r="M175" i="3" s="1"/>
  <c r="N175" i="3" s="1"/>
  <c r="L43" i="3" a="1"/>
  <c r="L43" i="3" s="1"/>
  <c r="M43" i="3" s="1"/>
  <c r="N43" i="3" s="1"/>
  <c r="L355" i="3" a="1"/>
  <c r="L355" i="3" s="1"/>
  <c r="M355" i="3" s="1"/>
  <c r="N355" i="3" s="1"/>
  <c r="L88" i="3" a="1"/>
  <c r="L88" i="3" s="1"/>
  <c r="M88" i="3" s="1"/>
  <c r="N88" i="3" s="1"/>
  <c r="L383" i="3" a="1"/>
  <c r="L383" i="3" s="1"/>
  <c r="M383" i="3" s="1"/>
  <c r="N383" i="3" s="1"/>
  <c r="L338" i="3" a="1"/>
  <c r="L338" i="3" s="1"/>
  <c r="M338" i="3" s="1"/>
  <c r="N338" i="3" s="1"/>
  <c r="L212" i="3" a="1"/>
  <c r="L212" i="3" s="1"/>
  <c r="M212" i="3" s="1"/>
  <c r="N212" i="3" s="1"/>
  <c r="L280" i="3" a="1"/>
  <c r="L280" i="3" s="1"/>
  <c r="M280" i="3" s="1"/>
  <c r="N280" i="3" s="1"/>
  <c r="L210" i="3" a="1"/>
  <c r="L210" i="3" s="1"/>
  <c r="M210" i="3" s="1"/>
  <c r="N210" i="3" s="1"/>
  <c r="L147" i="3" a="1"/>
  <c r="L147" i="3" s="1"/>
  <c r="M147" i="3" s="1"/>
  <c r="N147" i="3" s="1"/>
  <c r="L370" i="3" a="1"/>
  <c r="L370" i="3" s="1"/>
  <c r="M370" i="3" s="1"/>
  <c r="N370" i="3" s="1"/>
  <c r="L191" i="3" a="1"/>
  <c r="L191" i="3" s="1"/>
  <c r="M191" i="3" s="1"/>
  <c r="N191" i="3" s="1"/>
  <c r="L441" i="3" a="1"/>
  <c r="L441" i="3" s="1"/>
  <c r="M441" i="3" s="1"/>
  <c r="N441" i="3" s="1"/>
  <c r="L331" i="3" a="1"/>
  <c r="L331" i="3" s="1"/>
  <c r="M331" i="3" s="1"/>
  <c r="N331" i="3" s="1"/>
  <c r="L259" i="3" a="1"/>
  <c r="L259" i="3" s="1"/>
  <c r="M259" i="3" s="1"/>
  <c r="N259" i="3" s="1"/>
  <c r="M439" i="3"/>
  <c r="N439" i="3" s="1"/>
  <c r="L279" i="3" a="1"/>
  <c r="L279" i="3" s="1"/>
  <c r="M279" i="3" s="1"/>
  <c r="N279" i="3" s="1"/>
  <c r="L232" i="3" a="1"/>
  <c r="L232" i="3" s="1"/>
  <c r="M232" i="3" s="1"/>
  <c r="N232" i="3" s="1"/>
  <c r="L449" i="3" a="1"/>
  <c r="L449" i="3" s="1"/>
  <c r="M449" i="3" s="1"/>
  <c r="N449" i="3" s="1"/>
  <c r="L264" i="3" a="1"/>
  <c r="L264" i="3" s="1"/>
  <c r="M264" i="3" s="1"/>
  <c r="N264" i="3" s="1"/>
  <c r="L50" i="3" a="1"/>
  <c r="L50" i="3" s="1"/>
  <c r="M50" i="3" s="1"/>
  <c r="N50" i="3" s="1"/>
  <c r="L5" i="3" a="1"/>
  <c r="L5" i="3" s="1"/>
  <c r="M5" i="3" s="1"/>
  <c r="N5" i="3" s="1"/>
  <c r="L184" i="3" a="1"/>
  <c r="L184" i="3" s="1"/>
  <c r="M184" i="3" s="1"/>
  <c r="N184" i="3" s="1"/>
  <c r="L74" i="3" a="1"/>
  <c r="L74" i="3" s="1"/>
  <c r="M74" i="3" s="1"/>
  <c r="N74" i="3" s="1"/>
  <c r="L12" i="3" a="1"/>
  <c r="L12" i="3" s="1"/>
  <c r="M12" i="3" s="1"/>
  <c r="N12" i="3" s="1"/>
  <c r="L326" i="3" a="1"/>
  <c r="L326" i="3" s="1"/>
  <c r="M326" i="3" s="1"/>
  <c r="N326" i="3" s="1"/>
  <c r="L135" i="3" a="1"/>
  <c r="L135" i="3" s="1"/>
  <c r="M135" i="3" s="1"/>
  <c r="N135" i="3" s="1"/>
  <c r="L48" i="3" a="1"/>
  <c r="L48" i="3" s="1"/>
  <c r="M48" i="3" s="1"/>
  <c r="N48" i="3" s="1"/>
  <c r="L340" i="3" a="1"/>
  <c r="L340" i="3" s="1"/>
  <c r="M340" i="3" s="1"/>
  <c r="N340" i="3" s="1"/>
  <c r="L244" i="3" a="1"/>
  <c r="L244" i="3" s="1"/>
  <c r="M244" i="3" s="1"/>
  <c r="N244" i="3" s="1"/>
  <c r="L150" i="3" a="1"/>
  <c r="L150" i="3" s="1"/>
  <c r="M150" i="3" s="1"/>
  <c r="N150" i="3" s="1"/>
  <c r="L313" i="3" a="1"/>
  <c r="L313" i="3" s="1"/>
  <c r="M313" i="3" s="1"/>
  <c r="N313" i="3" s="1"/>
  <c r="L179" i="3" a="1"/>
  <c r="L179" i="3" s="1"/>
  <c r="M179" i="3" s="1"/>
  <c r="N179" i="3" s="1"/>
  <c r="L37" i="3" a="1"/>
  <c r="L37" i="3" s="1"/>
  <c r="M37" i="3" s="1"/>
  <c r="N37" i="3" s="1"/>
  <c r="L324" i="3" a="1"/>
  <c r="L324" i="3" s="1"/>
  <c r="M324" i="3" s="1"/>
  <c r="N324" i="3" s="1"/>
  <c r="L227" i="3" a="1"/>
  <c r="L227" i="3" s="1"/>
  <c r="M227" i="3" s="1"/>
  <c r="N227" i="3" s="1"/>
  <c r="L416" i="3" a="1"/>
  <c r="L416" i="3" s="1"/>
  <c r="M416" i="3" s="1"/>
  <c r="N416" i="3" s="1"/>
  <c r="L281" i="3" a="1"/>
  <c r="L281" i="3" s="1"/>
  <c r="M281" i="3" s="1"/>
  <c r="N281" i="3" s="1"/>
  <c r="L165" i="3" a="1"/>
  <c r="L165" i="3" s="1"/>
  <c r="M165" i="3" s="1"/>
  <c r="N165" i="3" s="1"/>
  <c r="L368" i="3" a="1"/>
  <c r="L368" i="3" s="1"/>
  <c r="M368" i="3" s="1"/>
  <c r="N368" i="3" s="1"/>
  <c r="L173" i="3" a="1"/>
  <c r="L173" i="3" s="1"/>
  <c r="M173" i="3" s="1"/>
  <c r="N173" i="3" s="1"/>
  <c r="L64" i="3" a="1"/>
  <c r="L64" i="3" s="1"/>
  <c r="M64" i="3" s="1"/>
  <c r="N64" i="3" s="1"/>
  <c r="L432" i="3" a="1"/>
  <c r="L432" i="3" s="1"/>
  <c r="M432" i="3" s="1"/>
  <c r="N432" i="3" s="1"/>
  <c r="L376" i="3" a="1"/>
  <c r="L376" i="3" s="1"/>
  <c r="M376" i="3" s="1"/>
  <c r="N376" i="3" s="1"/>
  <c r="L322" i="3" a="1"/>
  <c r="L322" i="3" s="1"/>
  <c r="M322" i="3" s="1"/>
  <c r="N322" i="3" s="1"/>
  <c r="L102" i="3" a="1"/>
  <c r="L102" i="3" s="1"/>
  <c r="M102" i="3" s="1"/>
  <c r="N102" i="3" s="1"/>
  <c r="M420" i="3"/>
  <c r="N420" i="3" s="1"/>
  <c r="M250" i="3"/>
  <c r="N250" i="3" s="1"/>
  <c r="M34" i="3"/>
  <c r="N34" i="3" s="1"/>
  <c r="L7" i="3" a="1"/>
  <c r="L7" i="3" s="1"/>
  <c r="M7" i="3" s="1"/>
  <c r="N7" i="3" s="1"/>
  <c r="M332" i="3"/>
  <c r="N332" i="3" s="1"/>
  <c r="L105" i="3" a="1"/>
  <c r="L105" i="3" s="1"/>
  <c r="M105" i="3" s="1"/>
  <c r="N105" i="3" s="1"/>
  <c r="L68" i="3" a="1"/>
  <c r="L68" i="3" s="1"/>
  <c r="M68" i="3" s="1"/>
  <c r="N68" i="3" s="1"/>
  <c r="L75" i="3" a="1"/>
  <c r="L75" i="3" s="1"/>
  <c r="M75" i="3" s="1"/>
  <c r="N75" i="3" s="1"/>
  <c r="M328" i="3"/>
  <c r="N328" i="3" s="1"/>
  <c r="L193" i="3" a="1"/>
  <c r="L193" i="3" s="1"/>
  <c r="M193" i="3" s="1"/>
  <c r="N193" i="3" s="1"/>
  <c r="M152" i="3"/>
  <c r="N152" i="3" s="1"/>
  <c r="L189" i="3" a="1"/>
  <c r="L189" i="3" s="1"/>
  <c r="M189" i="3" s="1"/>
  <c r="N189" i="3" s="1"/>
  <c r="L77" i="3" a="1"/>
  <c r="L77" i="3" s="1"/>
  <c r="M77" i="3" s="1"/>
  <c r="N77" i="3" s="1"/>
  <c r="M417" i="3"/>
  <c r="N417" i="3" s="1"/>
  <c r="L177" i="3" a="1"/>
  <c r="L177" i="3" s="1"/>
  <c r="M177" i="3" s="1"/>
  <c r="N177" i="3" s="1"/>
  <c r="L374" i="3" a="1"/>
  <c r="L374" i="3" s="1"/>
  <c r="M374" i="3" s="1"/>
  <c r="N374" i="3" s="1"/>
  <c r="L334" i="3" a="1"/>
  <c r="L334" i="3" s="1"/>
  <c r="M334" i="3" s="1"/>
  <c r="N334" i="3" s="1"/>
  <c r="L235" i="3" a="1"/>
  <c r="L235" i="3" s="1"/>
  <c r="M235" i="3" s="1"/>
  <c r="N235" i="3" s="1"/>
  <c r="L229" i="3" a="1"/>
  <c r="L229" i="3" s="1"/>
  <c r="M229" i="3" s="1"/>
  <c r="N229" i="3" s="1"/>
  <c r="M351" i="3"/>
  <c r="N351" i="3" s="1"/>
  <c r="M58" i="3"/>
  <c r="N58" i="3" s="1"/>
  <c r="M26" i="3"/>
  <c r="N26" i="3" s="1"/>
  <c r="L265" i="3" a="1"/>
  <c r="L265" i="3" s="1"/>
  <c r="M265" i="3" s="1"/>
  <c r="N265" i="3" s="1"/>
  <c r="L65" i="3" a="1"/>
  <c r="L65" i="3" s="1"/>
  <c r="M65" i="3" s="1"/>
  <c r="N65" i="3" s="1"/>
  <c r="L325" i="3" a="1"/>
  <c r="L325" i="3" s="1"/>
  <c r="M325" i="3" s="1"/>
  <c r="N325" i="3" s="1"/>
  <c r="L310" i="3" a="1"/>
  <c r="L310" i="3" s="1"/>
  <c r="M310" i="3" s="1"/>
  <c r="N310" i="3" s="1"/>
  <c r="L249" i="3" a="1"/>
  <c r="L249" i="3" s="1"/>
  <c r="M249" i="3" s="1"/>
  <c r="N249" i="3" s="1"/>
  <c r="L47" i="3" a="1"/>
  <c r="L47" i="3" s="1"/>
  <c r="M47" i="3" s="1"/>
  <c r="N47" i="3" s="1"/>
  <c r="L358" i="3" a="1"/>
  <c r="L358" i="3" s="1"/>
  <c r="M358" i="3" s="1"/>
  <c r="N358" i="3" s="1"/>
  <c r="L166" i="3" a="1"/>
  <c r="L166" i="3" s="1"/>
  <c r="M166" i="3" s="1"/>
  <c r="N166" i="3" s="1"/>
  <c r="L440" i="3" a="1"/>
  <c r="L440" i="3" s="1"/>
  <c r="M440" i="3" s="1"/>
  <c r="N440" i="3" s="1"/>
  <c r="AL20" i="3"/>
  <c r="Z13" i="3"/>
  <c r="AL24" i="3"/>
  <c r="T14" i="3"/>
  <c r="W14" i="3" s="1"/>
  <c r="AL13" i="3"/>
  <c r="AL27" i="3"/>
  <c r="AL28" i="3"/>
  <c r="AL25" i="3"/>
  <c r="Z14" i="3"/>
  <c r="Z32" i="3"/>
  <c r="AA9" i="3"/>
  <c r="AA8" i="3"/>
  <c r="Z17" i="3"/>
  <c r="AL18" i="3"/>
  <c r="AL19" i="3"/>
  <c r="AL17" i="3"/>
  <c r="T22" i="3"/>
  <c r="W22" i="3" s="1"/>
  <c r="T30" i="3"/>
  <c r="W30" i="3" s="1"/>
  <c r="T20" i="3"/>
  <c r="V20" i="3" s="1"/>
  <c r="T26" i="3"/>
  <c r="V26" i="3" s="1"/>
  <c r="T25" i="3"/>
  <c r="W25" i="3" s="1"/>
  <c r="AL22" i="3"/>
  <c r="T28" i="3"/>
  <c r="V28" i="3" s="1"/>
  <c r="Z19" i="3"/>
  <c r="T16" i="3"/>
  <c r="W16" i="3" s="1"/>
  <c r="AL14" i="3"/>
  <c r="Z33" i="3"/>
  <c r="AL16" i="3"/>
  <c r="Z12" i="3"/>
  <c r="T29" i="3"/>
  <c r="V29" i="3" s="1"/>
  <c r="Z16" i="3"/>
  <c r="Z30" i="3"/>
  <c r="T18" i="3"/>
  <c r="W18" i="3" s="1"/>
  <c r="AL26" i="3"/>
  <c r="Z28" i="3"/>
  <c r="Z31" i="3"/>
  <c r="AL12" i="3"/>
  <c r="AL21" i="3"/>
  <c r="AL15" i="3"/>
  <c r="W24" i="3"/>
  <c r="V24" i="3"/>
  <c r="P23" i="4"/>
  <c r="N23" i="4"/>
  <c r="N15" i="4"/>
  <c r="P15" i="4"/>
  <c r="P21" i="4"/>
  <c r="N6" i="4"/>
  <c r="P22" i="4"/>
  <c r="P3" i="4"/>
  <c r="P6" i="4"/>
  <c r="N18" i="4"/>
  <c r="P24" i="4"/>
  <c r="P16" i="4"/>
  <c r="M24" i="4" a="1"/>
  <c r="M24" i="4" s="1"/>
  <c r="N24" i="4" s="1"/>
  <c r="M18" i="4" a="1"/>
  <c r="M18" i="4" s="1"/>
  <c r="P18" i="4" s="1"/>
  <c r="M11" i="4" a="1"/>
  <c r="M11" i="4" s="1"/>
  <c r="N11" i="4" s="1"/>
  <c r="M5" i="4" a="1"/>
  <c r="M5" i="4" s="1"/>
  <c r="P5" i="4" s="1"/>
  <c r="N21" i="4"/>
  <c r="M16" i="4" a="1"/>
  <c r="M16" i="4" s="1"/>
  <c r="N16" i="4" s="1"/>
  <c r="M10" i="4" a="1"/>
  <c r="M10" i="4" s="1"/>
  <c r="P10" i="4" s="1"/>
  <c r="M3" i="4" a="1"/>
  <c r="M3" i="4" s="1"/>
  <c r="N3" i="4" s="1"/>
  <c r="M6" i="4" a="1"/>
  <c r="M6" i="4" s="1"/>
  <c r="M22" i="4" a="1"/>
  <c r="M22" i="4" s="1"/>
  <c r="N22" i="4" s="1"/>
  <c r="M9" i="4" a="1"/>
  <c r="M9" i="4" s="1"/>
  <c r="P9" i="4" s="1"/>
  <c r="P2" i="4"/>
  <c r="Q2" i="4" s="1"/>
  <c r="M8" i="4" a="1"/>
  <c r="M8" i="4" s="1"/>
  <c r="P8" i="4" s="1"/>
  <c r="N14" i="4"/>
  <c r="T13" i="3"/>
  <c r="W13" i="3" s="1"/>
  <c r="AL23" i="3"/>
  <c r="Z15" i="3"/>
  <c r="Z18" i="3"/>
  <c r="T21" i="3"/>
  <c r="W21" i="3" s="1"/>
  <c r="Z21" i="3"/>
  <c r="Z22" i="3"/>
  <c r="T19" i="3"/>
  <c r="V19" i="3" s="1"/>
  <c r="Z23" i="3"/>
  <c r="Z25" i="3"/>
  <c r="Z24" i="3"/>
  <c r="Z20" i="3"/>
  <c r="T27" i="3"/>
  <c r="V27" i="3" s="1"/>
  <c r="T17" i="3"/>
  <c r="V17" i="3" s="1"/>
  <c r="AN30" i="3"/>
  <c r="AO21" i="3" s="1"/>
  <c r="Z29" i="3"/>
  <c r="T15" i="3"/>
  <c r="W15" i="3" s="1"/>
  <c r="W23" i="3"/>
  <c r="Z26" i="3"/>
  <c r="AA35" i="3"/>
  <c r="AB12" i="3" s="1"/>
  <c r="Z27" i="3"/>
  <c r="T17" i="2"/>
  <c r="T25" i="2"/>
  <c r="T18" i="2"/>
  <c r="T26" i="2"/>
  <c r="T31" i="2"/>
  <c r="T19" i="2"/>
  <c r="S14" i="2"/>
  <c r="T20" i="2"/>
  <c r="T28" i="2"/>
  <c r="S22" i="2"/>
  <c r="S30" i="2"/>
  <c r="R29" i="1"/>
  <c r="R24" i="1"/>
  <c r="R23" i="1"/>
  <c r="S27" i="1"/>
  <c r="S14" i="1"/>
  <c r="S20" i="1"/>
  <c r="R34" i="1"/>
  <c r="R16" i="1"/>
  <c r="R37" i="1"/>
  <c r="R17" i="1"/>
  <c r="R32" i="1"/>
  <c r="R33" i="1"/>
  <c r="R21" i="1"/>
  <c r="R36" i="1"/>
  <c r="R18" i="1"/>
  <c r="R19" i="1"/>
  <c r="R13" i="1"/>
  <c r="R31" i="1"/>
  <c r="T7" i="3"/>
  <c r="F306" i="3" s="1"/>
  <c r="T6" i="3"/>
  <c r="G241" i="3" s="1"/>
  <c r="AL67" i="2"/>
  <c r="AL59" i="2"/>
  <c r="AL51" i="2"/>
  <c r="AL43" i="2"/>
  <c r="AL35" i="2"/>
  <c r="AL27" i="2"/>
  <c r="AL19" i="2"/>
  <c r="AL72" i="2"/>
  <c r="AL64" i="2"/>
  <c r="AL56" i="2"/>
  <c r="AL48" i="2"/>
  <c r="AL40" i="2"/>
  <c r="AL32" i="2"/>
  <c r="AL24" i="2"/>
  <c r="AL16" i="2"/>
  <c r="AL71" i="2"/>
  <c r="AL63" i="2"/>
  <c r="AL55" i="2"/>
  <c r="AL47" i="2"/>
  <c r="AL39" i="2"/>
  <c r="AL31" i="2"/>
  <c r="AL23" i="2"/>
  <c r="S27" i="2"/>
  <c r="Q6" i="2"/>
  <c r="S13" i="2"/>
  <c r="S21" i="2"/>
  <c r="S29" i="2"/>
  <c r="W21" i="2"/>
  <c r="S15" i="2"/>
  <c r="S23" i="2"/>
  <c r="S16" i="2"/>
  <c r="S24" i="2"/>
  <c r="V26" i="1"/>
  <c r="V24" i="1"/>
  <c r="V30" i="1"/>
  <c r="P26" i="1"/>
  <c r="V22" i="1"/>
  <c r="V34" i="1"/>
  <c r="V18" i="1"/>
  <c r="P6" i="1"/>
  <c r="G29" i="1" s="1"/>
  <c r="P7" i="1"/>
  <c r="F29" i="1" s="1"/>
  <c r="G33" i="1"/>
  <c r="P25" i="1"/>
  <c r="V23" i="1"/>
  <c r="V29" i="1"/>
  <c r="V21" i="1"/>
  <c r="V28" i="1"/>
  <c r="V20" i="1"/>
  <c r="W20" i="3" l="1"/>
  <c r="O468" i="7"/>
  <c r="N537" i="7"/>
  <c r="O537" i="7"/>
  <c r="O667" i="7"/>
  <c r="N667" i="7"/>
  <c r="O453" i="7"/>
  <c r="N453" i="7"/>
  <c r="O695" i="7"/>
  <c r="N695" i="7"/>
  <c r="N682" i="7"/>
  <c r="O682" i="7"/>
  <c r="O814" i="7"/>
  <c r="N814" i="7"/>
  <c r="O416" i="7"/>
  <c r="N416" i="7"/>
  <c r="N439" i="7"/>
  <c r="O439" i="7"/>
  <c r="O391" i="7"/>
  <c r="N391" i="7"/>
  <c r="O385" i="7"/>
  <c r="N385" i="7"/>
  <c r="N218" i="7"/>
  <c r="O218" i="7"/>
  <c r="O506" i="7"/>
  <c r="N506" i="7"/>
  <c r="O724" i="7"/>
  <c r="N724" i="7"/>
  <c r="O570" i="7"/>
  <c r="N570" i="7"/>
  <c r="O442" i="7"/>
  <c r="N442" i="7"/>
  <c r="O160" i="7"/>
  <c r="N160" i="7"/>
  <c r="O613" i="7"/>
  <c r="N613" i="7"/>
  <c r="O719" i="7"/>
  <c r="N719" i="7"/>
  <c r="N773" i="7"/>
  <c r="O773" i="7"/>
  <c r="O681" i="7"/>
  <c r="N681" i="7"/>
  <c r="O748" i="7"/>
  <c r="N748" i="7"/>
  <c r="N660" i="7"/>
  <c r="O660" i="7"/>
  <c r="O390" i="7"/>
  <c r="N390" i="7"/>
  <c r="O253" i="7"/>
  <c r="N253" i="7"/>
  <c r="N202" i="7"/>
  <c r="O202" i="7"/>
  <c r="O679" i="7"/>
  <c r="N679" i="7"/>
  <c r="O731" i="7"/>
  <c r="N731" i="7"/>
  <c r="O803" i="7"/>
  <c r="N803" i="7"/>
  <c r="O415" i="7"/>
  <c r="N415" i="7"/>
  <c r="O312" i="7"/>
  <c r="N312" i="7"/>
  <c r="O638" i="7"/>
  <c r="N638" i="7"/>
  <c r="N639" i="7"/>
  <c r="O639" i="7"/>
  <c r="N482" i="7"/>
  <c r="O482" i="7"/>
  <c r="N435" i="7"/>
  <c r="O435" i="7"/>
  <c r="N626" i="7"/>
  <c r="O626" i="7"/>
  <c r="O356" i="7"/>
  <c r="N356" i="7"/>
  <c r="O313" i="7"/>
  <c r="N313" i="7"/>
  <c r="O345" i="7"/>
  <c r="N345" i="7"/>
  <c r="O816" i="7"/>
  <c r="N816" i="7"/>
  <c r="O467" i="7"/>
  <c r="N467" i="7"/>
  <c r="N799" i="7"/>
  <c r="O799" i="7"/>
  <c r="O779" i="7"/>
  <c r="N779" i="7"/>
  <c r="O607" i="7"/>
  <c r="N607" i="7"/>
  <c r="N488" i="7"/>
  <c r="O488" i="7"/>
  <c r="O636" i="7"/>
  <c r="N636" i="7"/>
  <c r="O252" i="7"/>
  <c r="N252" i="7"/>
  <c r="O627" i="7"/>
  <c r="N627" i="7"/>
  <c r="O741" i="7"/>
  <c r="N741" i="7"/>
  <c r="O807" i="7"/>
  <c r="N807" i="7"/>
  <c r="O591" i="7"/>
  <c r="N591" i="7"/>
  <c r="O743" i="7"/>
  <c r="N743" i="7"/>
  <c r="O219" i="7"/>
  <c r="N219" i="7"/>
  <c r="O657" i="7"/>
  <c r="N657" i="7"/>
  <c r="O694" i="7"/>
  <c r="N694" i="7"/>
  <c r="N641" i="7"/>
  <c r="O641" i="7"/>
  <c r="O709" i="7"/>
  <c r="N709" i="7"/>
  <c r="O413" i="7"/>
  <c r="N413" i="7"/>
  <c r="O445" i="7"/>
  <c r="N445" i="7"/>
  <c r="N801" i="7"/>
  <c r="O801" i="7"/>
  <c r="O414" i="7"/>
  <c r="N414" i="7"/>
  <c r="O584" i="7"/>
  <c r="N584" i="7"/>
  <c r="O815" i="7"/>
  <c r="N815" i="7"/>
  <c r="O455" i="7"/>
  <c r="N455" i="7"/>
  <c r="O282" i="7"/>
  <c r="N282" i="7"/>
  <c r="O625" i="7"/>
  <c r="N625" i="7"/>
  <c r="O472" i="7"/>
  <c r="N472" i="7"/>
  <c r="N632" i="7"/>
  <c r="O632" i="7"/>
  <c r="O592" i="7"/>
  <c r="N592" i="7"/>
  <c r="O104" i="7"/>
  <c r="N104" i="7"/>
  <c r="O196" i="7"/>
  <c r="N196" i="7"/>
  <c r="O475" i="7"/>
  <c r="N475" i="7"/>
  <c r="O804" i="7"/>
  <c r="N804" i="7"/>
  <c r="O725" i="7"/>
  <c r="N725" i="7"/>
  <c r="O776" i="7"/>
  <c r="N776" i="7"/>
  <c r="O593" i="7"/>
  <c r="N593" i="7"/>
  <c r="O195" i="7"/>
  <c r="N195" i="7"/>
  <c r="O673" i="7"/>
  <c r="N673" i="7"/>
  <c r="O485" i="7"/>
  <c r="N485" i="7"/>
  <c r="N441" i="7"/>
  <c r="O441" i="7"/>
  <c r="O703" i="7"/>
  <c r="N703" i="7"/>
  <c r="O808" i="7"/>
  <c r="N808" i="7"/>
  <c r="O569" i="7"/>
  <c r="N569" i="7"/>
  <c r="O532" i="7"/>
  <c r="N532" i="7"/>
  <c r="O769" i="7"/>
  <c r="N769" i="7"/>
  <c r="N609" i="7"/>
  <c r="O609" i="7"/>
  <c r="O264" i="7"/>
  <c r="N264" i="7"/>
  <c r="O819" i="7"/>
  <c r="N819" i="7"/>
  <c r="O782" i="7"/>
  <c r="N782" i="7"/>
  <c r="O806" i="7"/>
  <c r="N806" i="7"/>
  <c r="N778" i="7"/>
  <c r="O778" i="7"/>
  <c r="O507" i="7"/>
  <c r="N507" i="7"/>
  <c r="O783" i="7"/>
  <c r="N783" i="7"/>
  <c r="O823" i="7"/>
  <c r="N823" i="7"/>
  <c r="N742" i="7"/>
  <c r="O742" i="7"/>
  <c r="O380" i="7"/>
  <c r="N380" i="7"/>
  <c r="N578" i="7"/>
  <c r="O578" i="7"/>
  <c r="O662" i="7"/>
  <c r="N662" i="7"/>
  <c r="O566" i="7"/>
  <c r="N566" i="7"/>
  <c r="O764" i="7"/>
  <c r="N764" i="7"/>
  <c r="O581" i="7"/>
  <c r="N581" i="7"/>
  <c r="O726" i="7"/>
  <c r="N726" i="7"/>
  <c r="N659" i="7"/>
  <c r="O659" i="7"/>
  <c r="O732" i="7"/>
  <c r="N732" i="7"/>
  <c r="O740" i="7"/>
  <c r="N740" i="7"/>
  <c r="O418" i="7"/>
  <c r="N594" i="7"/>
  <c r="O594" i="7"/>
  <c r="O683" i="7"/>
  <c r="N683" i="7"/>
  <c r="N637" i="7"/>
  <c r="O637" i="7"/>
  <c r="O512" i="7"/>
  <c r="N512" i="7"/>
  <c r="O762" i="7"/>
  <c r="N762" i="7"/>
  <c r="O763" i="7"/>
  <c r="N763" i="7"/>
  <c r="O384" i="7"/>
  <c r="N384" i="7"/>
  <c r="N817" i="7"/>
  <c r="O817" i="7"/>
  <c r="O471" i="7"/>
  <c r="N471" i="7"/>
  <c r="O805" i="7"/>
  <c r="N805" i="7"/>
  <c r="O668" i="7"/>
  <c r="N668" i="7"/>
  <c r="O608" i="7"/>
  <c r="N608" i="7"/>
  <c r="O661" i="7"/>
  <c r="N661" i="7"/>
  <c r="N812" i="7"/>
  <c r="O812" i="7"/>
  <c r="O614" i="7"/>
  <c r="O508" i="7"/>
  <c r="N508" i="7"/>
  <c r="O601" i="7"/>
  <c r="N601" i="7"/>
  <c r="O777" i="7"/>
  <c r="N777" i="7"/>
  <c r="O790" i="7"/>
  <c r="N790" i="7"/>
  <c r="O711" i="7"/>
  <c r="N711" i="7"/>
  <c r="N596" i="7"/>
  <c r="O596" i="7"/>
  <c r="O386" i="7"/>
  <c r="N386" i="7"/>
  <c r="N658" i="7"/>
  <c r="O658" i="7"/>
  <c r="O794" i="7"/>
  <c r="N794" i="7"/>
  <c r="O495" i="7"/>
  <c r="N820" i="7"/>
  <c r="O820" i="7"/>
  <c r="O739" i="7"/>
  <c r="N739" i="7"/>
  <c r="O774" i="7"/>
  <c r="N774" i="7"/>
  <c r="O520" i="7"/>
  <c r="O720" i="7"/>
  <c r="N720" i="7"/>
  <c r="O772" i="7"/>
  <c r="N772" i="7"/>
  <c r="O595" i="7"/>
  <c r="N595" i="7"/>
  <c r="O680" i="7"/>
  <c r="O798" i="7"/>
  <c r="N798" i="7"/>
  <c r="N417" i="7"/>
  <c r="O417" i="7"/>
  <c r="O347" i="7"/>
  <c r="N347" i="7"/>
  <c r="O666" i="7"/>
  <c r="N666" i="7"/>
  <c r="O547" i="7"/>
  <c r="N547" i="7"/>
  <c r="O486" i="7"/>
  <c r="N486" i="7"/>
  <c r="O693" i="7"/>
  <c r="N693" i="7"/>
  <c r="O723" i="7"/>
  <c r="N723" i="7"/>
  <c r="O586" i="7"/>
  <c r="N586" i="7"/>
  <c r="O558" i="7"/>
  <c r="N558" i="7"/>
  <c r="O519" i="7"/>
  <c r="N505" i="7"/>
  <c r="O505" i="7"/>
  <c r="O616" i="7"/>
  <c r="O700" i="7"/>
  <c r="O818" i="7"/>
  <c r="N818" i="7"/>
  <c r="O217" i="7"/>
  <c r="N217" i="7"/>
  <c r="O615" i="7"/>
  <c r="N615" i="7"/>
  <c r="O648" i="7"/>
  <c r="N648" i="7"/>
  <c r="O382" i="7"/>
  <c r="N382" i="7"/>
  <c r="O716" i="7"/>
  <c r="N716" i="7"/>
  <c r="O454" i="7"/>
  <c r="N454" i="7"/>
  <c r="O802" i="7"/>
  <c r="N802" i="7"/>
  <c r="O617" i="7"/>
  <c r="N617" i="7"/>
  <c r="O554" i="7"/>
  <c r="N554" i="7"/>
  <c r="O759" i="7"/>
  <c r="N759" i="7"/>
  <c r="O747" i="7"/>
  <c r="N747" i="7"/>
  <c r="N811" i="7"/>
  <c r="O811" i="7"/>
  <c r="O757" i="7"/>
  <c r="N757" i="7"/>
  <c r="O793" i="7"/>
  <c r="N793" i="7"/>
  <c r="O436" i="7"/>
  <c r="N436" i="7"/>
  <c r="O797" i="7"/>
  <c r="N797" i="7"/>
  <c r="O697" i="7"/>
  <c r="N697" i="7"/>
  <c r="O597" i="7"/>
  <c r="N597" i="7"/>
  <c r="O708" i="7"/>
  <c r="N708" i="7"/>
  <c r="N701" i="7"/>
  <c r="O701" i="7"/>
  <c r="N760" i="7"/>
  <c r="O760" i="7"/>
  <c r="O710" i="7"/>
  <c r="O546" i="7"/>
  <c r="N546" i="7"/>
  <c r="N395" i="7"/>
  <c r="O395" i="7"/>
  <c r="O357" i="7"/>
  <c r="N357" i="7"/>
  <c r="O728" i="7"/>
  <c r="N728" i="7"/>
  <c r="O642" i="7"/>
  <c r="N642" i="7"/>
  <c r="O749" i="7"/>
  <c r="O800" i="7"/>
  <c r="N579" i="7"/>
  <c r="O579" i="7"/>
  <c r="O381" i="7"/>
  <c r="N381" i="7"/>
  <c r="O672" i="7"/>
  <c r="N672" i="7"/>
  <c r="O824" i="7"/>
  <c r="N824" i="7"/>
  <c r="O480" i="7"/>
  <c r="N480" i="7"/>
  <c r="N470" i="7"/>
  <c r="O470" i="7"/>
  <c r="O518" i="7"/>
  <c r="N518" i="7"/>
  <c r="O496" i="7"/>
  <c r="N496" i="7"/>
  <c r="O469" i="7"/>
  <c r="N469" i="7"/>
  <c r="O692" i="7"/>
  <c r="N692" i="7"/>
  <c r="O717" i="7"/>
  <c r="N717" i="7"/>
  <c r="O618" i="7"/>
  <c r="N618" i="7"/>
  <c r="O159" i="7"/>
  <c r="N159" i="7"/>
  <c r="O813" i="7"/>
  <c r="N813" i="7"/>
  <c r="O758" i="7"/>
  <c r="N758" i="7"/>
  <c r="N727" i="7"/>
  <c r="O727" i="7"/>
  <c r="O602" i="7"/>
  <c r="N602" i="7"/>
  <c r="O628" i="7"/>
  <c r="O788" i="7"/>
  <c r="N788" i="7"/>
  <c r="O571" i="7"/>
  <c r="N571" i="7"/>
  <c r="O702" i="7"/>
  <c r="N702" i="7"/>
  <c r="O684" i="7"/>
  <c r="N684" i="7"/>
  <c r="O787" i="7"/>
  <c r="O698" i="7"/>
  <c r="N698" i="7"/>
  <c r="O528" i="7"/>
  <c r="N528" i="7"/>
  <c r="O133" i="7"/>
  <c r="N133" i="7"/>
  <c r="O487" i="7"/>
  <c r="N487" i="7"/>
  <c r="O585" i="7"/>
  <c r="N585" i="7"/>
  <c r="O669" i="7"/>
  <c r="N669" i="7"/>
  <c r="O640" i="7"/>
  <c r="N640" i="7"/>
  <c r="O718" i="7"/>
  <c r="N718" i="7"/>
  <c r="O346" i="7"/>
  <c r="N346" i="7"/>
  <c r="O548" i="7"/>
  <c r="N548" i="7"/>
  <c r="O402" i="7"/>
  <c r="N402" i="7"/>
  <c r="O383" i="7"/>
  <c r="N383" i="7"/>
  <c r="O789" i="7"/>
  <c r="N789" i="7"/>
  <c r="N649" i="7"/>
  <c r="O649" i="7"/>
  <c r="O535" i="7"/>
  <c r="N535" i="7"/>
  <c r="N440" i="7"/>
  <c r="O440" i="7"/>
  <c r="O691" i="7"/>
  <c r="O529" i="7"/>
  <c r="O699" i="7"/>
  <c r="N699" i="7"/>
  <c r="O466" i="7"/>
  <c r="N466" i="7"/>
  <c r="O655" i="7"/>
  <c r="N655" i="7"/>
  <c r="N690" i="7"/>
  <c r="O690" i="7"/>
  <c r="O575" i="7"/>
  <c r="N575" i="7"/>
  <c r="O534" i="7"/>
  <c r="N534" i="7"/>
  <c r="O429" i="7"/>
  <c r="N429" i="7"/>
  <c r="O444" i="7"/>
  <c r="N444" i="7"/>
  <c r="O768" i="7"/>
  <c r="N768" i="7"/>
  <c r="O355" i="7"/>
  <c r="N355" i="7"/>
  <c r="O654" i="7"/>
  <c r="N564" i="7"/>
  <c r="O564" i="7"/>
  <c r="O423" i="7"/>
  <c r="N689" i="7"/>
  <c r="O689" i="7"/>
  <c r="O810" i="7"/>
  <c r="O344" i="7"/>
  <c r="O411" i="7"/>
  <c r="N411" i="7"/>
  <c r="N2" i="7"/>
  <c r="O2" i="7"/>
  <c r="N730" i="7"/>
  <c r="O730" i="7"/>
  <c r="O412" i="7"/>
  <c r="N412" i="7"/>
  <c r="N517" i="7"/>
  <c r="O517" i="7"/>
  <c r="O327" i="7"/>
  <c r="O452" i="7"/>
  <c r="N434" i="7"/>
  <c r="O434" i="7"/>
  <c r="O576" i="7"/>
  <c r="O193" i="7"/>
  <c r="I26" i="8"/>
  <c r="D25" i="8" s="1"/>
  <c r="O276" i="7"/>
  <c r="O329" i="7"/>
  <c r="O96" i="7"/>
  <c r="O47" i="7"/>
  <c r="O359" i="7"/>
  <c r="O670" i="7"/>
  <c r="O498" i="7"/>
  <c r="O93" i="7"/>
  <c r="O678" i="7"/>
  <c r="O559" i="7"/>
  <c r="O781" i="7"/>
  <c r="O362" i="7"/>
  <c r="O316" i="7"/>
  <c r="O651" i="7"/>
  <c r="O752" i="7"/>
  <c r="O473" i="7"/>
  <c r="O721" i="7"/>
  <c r="O393" i="7"/>
  <c r="O460" i="7"/>
  <c r="O481" i="7"/>
  <c r="O319" i="7"/>
  <c r="O629" i="7"/>
  <c r="O230" i="7"/>
  <c r="O73" i="7"/>
  <c r="O526" i="7"/>
  <c r="O321" i="7"/>
  <c r="O555" i="7"/>
  <c r="O500" i="7"/>
  <c r="O120" i="7"/>
  <c r="O38" i="7"/>
  <c r="O497" i="7"/>
  <c r="O129" i="7"/>
  <c r="O372" i="7"/>
  <c r="O340" i="7"/>
  <c r="O223" i="7"/>
  <c r="O674" i="7"/>
  <c r="O285" i="7"/>
  <c r="O524" i="7"/>
  <c r="O203" i="7"/>
  <c r="O560" i="7"/>
  <c r="O361" i="7"/>
  <c r="O184" i="7"/>
  <c r="O647" i="7"/>
  <c r="O604" i="7"/>
  <c r="O14" i="7"/>
  <c r="O598" i="7"/>
  <c r="O523" i="7"/>
  <c r="O396" i="7"/>
  <c r="O387" i="7"/>
  <c r="O431" i="7"/>
  <c r="O650" i="7"/>
  <c r="O331" i="7"/>
  <c r="O185" i="7"/>
  <c r="O287" i="7"/>
  <c r="O135" i="7"/>
  <c r="O62" i="7"/>
  <c r="O222" i="7"/>
  <c r="O513" i="7"/>
  <c r="O83" i="7"/>
  <c r="O465" i="7"/>
  <c r="O311" i="7"/>
  <c r="O260" i="7"/>
  <c r="O407" i="7"/>
  <c r="O590" i="7"/>
  <c r="O484" i="7"/>
  <c r="O544" i="7"/>
  <c r="O630" i="7"/>
  <c r="O685" i="7"/>
  <c r="O290" i="7"/>
  <c r="O771" i="7"/>
  <c r="O376" i="7"/>
  <c r="O761" i="7"/>
  <c r="O754" i="7"/>
  <c r="O565" i="7"/>
  <c r="O269" i="7"/>
  <c r="O676" i="7"/>
  <c r="O623" i="7"/>
  <c r="O232" i="7"/>
  <c r="O583" i="7"/>
  <c r="O190" i="7"/>
  <c r="O161" i="7"/>
  <c r="O23" i="7"/>
  <c r="O335" i="7"/>
  <c r="O156" i="7"/>
  <c r="O68" i="7"/>
  <c r="O825" i="7"/>
  <c r="O40" i="7"/>
  <c r="O77" i="7"/>
  <c r="O489" i="7"/>
  <c r="O131" i="7"/>
  <c r="O255" i="7"/>
  <c r="O317" i="7"/>
  <c r="O397" i="7"/>
  <c r="O296" i="7"/>
  <c r="O766" i="7"/>
  <c r="O563" i="7"/>
  <c r="O514" i="7"/>
  <c r="O424" i="7"/>
  <c r="O599" i="7"/>
  <c r="O36" i="7"/>
  <c r="O178" i="7"/>
  <c r="O574" i="7"/>
  <c r="O494" i="7"/>
  <c r="O56" i="7"/>
  <c r="O179" i="7"/>
  <c r="O738" i="7"/>
  <c r="O459" i="7"/>
  <c r="O175" i="7"/>
  <c r="O688" i="7"/>
  <c r="O24" i="7"/>
  <c r="O113" i="7"/>
  <c r="O216" i="7"/>
  <c r="O336" i="7"/>
  <c r="O289" i="7"/>
  <c r="O306" i="7"/>
  <c r="O265" i="7"/>
  <c r="O267" i="7"/>
  <c r="O286" i="7"/>
  <c r="O245" i="7"/>
  <c r="O163" i="7"/>
  <c r="O45" i="7"/>
  <c r="O770" i="7"/>
  <c r="O432" i="7"/>
  <c r="O705" i="7"/>
  <c r="O644" i="7"/>
  <c r="O137" i="7"/>
  <c r="O530" i="7"/>
  <c r="O780" i="7"/>
  <c r="O643" i="7"/>
  <c r="O303" i="7"/>
  <c r="O126" i="7"/>
  <c r="O81" i="7"/>
  <c r="O401" i="7"/>
  <c r="O775" i="7"/>
  <c r="O201" i="7"/>
  <c r="O606" i="7"/>
  <c r="O71" i="7"/>
  <c r="O729" i="7"/>
  <c r="O259" i="7"/>
  <c r="O363" i="7"/>
  <c r="O279" i="7"/>
  <c r="O278" i="7"/>
  <c r="O536" i="7"/>
  <c r="O86" i="7"/>
  <c r="O318" i="7"/>
  <c r="O733" i="7"/>
  <c r="O675" i="7"/>
  <c r="O58" i="7"/>
  <c r="O214" i="7"/>
  <c r="O443" i="7"/>
  <c r="O645" i="7"/>
  <c r="O297" i="7"/>
  <c r="O785" i="7"/>
  <c r="O177" i="7"/>
  <c r="O283" i="7"/>
  <c r="O181" i="7"/>
  <c r="O542" i="7"/>
  <c r="O33" i="7"/>
  <c r="O257" i="7"/>
  <c r="O254" i="7"/>
  <c r="O148" i="7"/>
  <c r="O44" i="7"/>
  <c r="O351" i="7"/>
  <c r="O4" i="7"/>
  <c r="O19" i="7"/>
  <c r="O208" i="7"/>
  <c r="O146" i="7"/>
  <c r="O516" i="7"/>
  <c r="O167" i="7"/>
  <c r="O273" i="7"/>
  <c r="O426" i="7"/>
  <c r="O525" i="7"/>
  <c r="O191" i="7"/>
  <c r="O605" i="7"/>
  <c r="O82" i="7"/>
  <c r="O281" i="7"/>
  <c r="O573" i="7"/>
  <c r="O101" i="7"/>
  <c r="O221" i="7"/>
  <c r="O354" i="7"/>
  <c r="O130" i="7"/>
  <c r="O205" i="7"/>
  <c r="O552" i="7"/>
  <c r="O60" i="7"/>
  <c r="O192" i="7"/>
  <c r="O369" i="7"/>
  <c r="O433" i="7"/>
  <c r="O46" i="7"/>
  <c r="O170" i="7"/>
  <c r="O620" i="7"/>
  <c r="O102" i="7"/>
  <c r="O99" i="7"/>
  <c r="O375" i="7"/>
  <c r="O477" i="7"/>
  <c r="O239" i="7"/>
  <c r="O722" i="7"/>
  <c r="O713" i="7"/>
  <c r="O66" i="7"/>
  <c r="O610" i="7"/>
  <c r="O551" i="7"/>
  <c r="O227" i="7"/>
  <c r="O388" i="7"/>
  <c r="O186" i="7"/>
  <c r="O633" i="7"/>
  <c r="O352" i="7"/>
  <c r="O211" i="7"/>
  <c r="O457" i="7"/>
  <c r="O21" i="7"/>
  <c r="O706" i="7"/>
  <c r="O314" i="7"/>
  <c r="O262" i="7"/>
  <c r="O89" i="7"/>
  <c r="O603" i="7"/>
  <c r="O714" i="7"/>
  <c r="O502" i="7"/>
  <c r="O53" i="7"/>
  <c r="O374" i="7"/>
  <c r="O365" i="7"/>
  <c r="O37" i="7"/>
  <c r="O210" i="7"/>
  <c r="O791" i="7"/>
  <c r="O226" i="7"/>
  <c r="O631" i="7"/>
  <c r="O451" i="7"/>
  <c r="O622" i="7"/>
  <c r="O95" i="7"/>
  <c r="O324" i="7"/>
  <c r="O140" i="7"/>
  <c r="O141" i="7"/>
  <c r="O6" i="7"/>
  <c r="O784" i="7"/>
  <c r="O180" i="7"/>
  <c r="O103" i="7"/>
  <c r="O72" i="7"/>
  <c r="O42" i="7"/>
  <c r="O165" i="7"/>
  <c r="O419" i="7"/>
  <c r="O450" i="7"/>
  <c r="O474" i="7"/>
  <c r="O366" i="7"/>
  <c r="O79" i="7"/>
  <c r="O522" i="7"/>
  <c r="O234" i="7"/>
  <c r="O750" i="7"/>
  <c r="O139" i="7"/>
  <c r="O67" i="7"/>
  <c r="O343" i="7"/>
  <c r="O121" i="7"/>
  <c r="O449" i="7"/>
  <c r="O371" i="7"/>
  <c r="O310" i="7"/>
  <c r="O280" i="7"/>
  <c r="O173" i="7"/>
  <c r="O229" i="7"/>
  <c r="O241" i="7"/>
  <c r="O92" i="7"/>
  <c r="O580" i="7"/>
  <c r="O515" i="7"/>
  <c r="O541" i="7"/>
  <c r="O10" i="7"/>
  <c r="O320" i="7"/>
  <c r="O589" i="7"/>
  <c r="O8" i="7"/>
  <c r="O822" i="7"/>
  <c r="O483" i="7"/>
  <c r="O9" i="7"/>
  <c r="O243" i="7"/>
  <c r="O149" i="7"/>
  <c r="O337" i="7"/>
  <c r="O746" i="7"/>
  <c r="O284" i="7"/>
  <c r="O334" i="7"/>
  <c r="O315" i="7"/>
  <c r="O69" i="7"/>
  <c r="O13" i="7"/>
  <c r="O568" i="7"/>
  <c r="O246" i="7"/>
  <c r="O248" i="7"/>
  <c r="O237" i="7"/>
  <c r="O540" i="7"/>
  <c r="O550" i="7"/>
  <c r="O225" i="7"/>
  <c r="O767" i="7"/>
  <c r="O671" i="7"/>
  <c r="O18" i="7"/>
  <c r="O171" i="7"/>
  <c r="O258" i="7"/>
  <c r="O588" i="7"/>
  <c r="O291" i="7"/>
  <c r="O428" i="7"/>
  <c r="O389" i="7"/>
  <c r="O410" i="7"/>
  <c r="O134" i="7"/>
  <c r="O511" i="7"/>
  <c r="O786" i="7"/>
  <c r="O48" i="7"/>
  <c r="O256" i="7"/>
  <c r="O736" i="7"/>
  <c r="O323" i="7"/>
  <c r="O404" i="7"/>
  <c r="O582" i="7"/>
  <c r="O78" i="7"/>
  <c r="O420" i="7"/>
  <c r="O244" i="7"/>
  <c r="O294" i="7"/>
  <c r="O209" i="7"/>
  <c r="O55" i="7"/>
  <c r="O3" i="7"/>
  <c r="O172" i="7"/>
  <c r="O124" i="7"/>
  <c r="O187" i="7"/>
  <c r="O28" i="7"/>
  <c r="O43" i="7"/>
  <c r="O367" i="7"/>
  <c r="O373" i="7"/>
  <c r="O406" i="7"/>
  <c r="O509" i="7"/>
  <c r="O715" i="7"/>
  <c r="O251" i="7"/>
  <c r="O39" i="7"/>
  <c r="O295" i="7"/>
  <c r="O430" i="7"/>
  <c r="O448" i="7"/>
  <c r="O737" i="7"/>
  <c r="O521" i="7"/>
  <c r="O624" i="7"/>
  <c r="O456" i="7"/>
  <c r="O250" i="7"/>
  <c r="O504" i="7"/>
  <c r="O341" i="7"/>
  <c r="O821" i="7"/>
  <c r="O154" i="7"/>
  <c r="O360" i="7"/>
  <c r="O51" i="7"/>
  <c r="O118" i="7"/>
  <c r="O707" i="7"/>
  <c r="O119" i="7"/>
  <c r="O664" i="7"/>
  <c r="O61" i="7"/>
  <c r="O619" i="7"/>
  <c r="O35" i="7"/>
  <c r="O557" i="7"/>
  <c r="O7" i="7"/>
  <c r="O447" i="7"/>
  <c r="O17" i="7"/>
  <c r="O696" i="7"/>
  <c r="O15" i="7"/>
  <c r="O350" i="7"/>
  <c r="O168" i="7"/>
  <c r="O348" i="7"/>
  <c r="O204" i="7"/>
  <c r="O213" i="7"/>
  <c r="O735" i="7"/>
  <c r="O405" i="7"/>
  <c r="O368" i="7"/>
  <c r="O224" i="7"/>
  <c r="O611" i="7"/>
  <c r="O476" i="7"/>
  <c r="O422" i="7"/>
  <c r="O88" i="7"/>
  <c r="O612" i="7"/>
  <c r="O115" i="7"/>
  <c r="O330" i="7"/>
  <c r="O80" i="7"/>
  <c r="O277" i="7"/>
  <c r="O94" i="7"/>
  <c r="O22" i="7"/>
  <c r="O527" i="7"/>
  <c r="O65" i="7"/>
  <c r="O437" i="7"/>
  <c r="O132" i="7"/>
  <c r="O795" i="7"/>
  <c r="O398" i="7"/>
  <c r="O143" i="7"/>
  <c r="O307" i="7"/>
  <c r="O677" i="7"/>
  <c r="O212" i="7"/>
  <c r="O34" i="7"/>
  <c r="O52" i="7"/>
  <c r="O461" i="7"/>
  <c r="O233" i="7"/>
  <c r="O378" i="7"/>
  <c r="O147" i="7"/>
  <c r="O145" i="7"/>
  <c r="O247" i="7"/>
  <c r="O400" i="7"/>
  <c r="O342" i="7"/>
  <c r="O379" i="7"/>
  <c r="O169" i="7"/>
  <c r="O182" i="7"/>
  <c r="O152" i="7"/>
  <c r="O31" i="7"/>
  <c r="O87" i="7"/>
  <c r="O150" i="7"/>
  <c r="O549" i="7"/>
  <c r="O704" i="7"/>
  <c r="O394" i="7"/>
  <c r="O587" i="7"/>
  <c r="O478" i="7"/>
  <c r="O274" i="7"/>
  <c r="O275" i="7"/>
  <c r="O189" i="7"/>
  <c r="O32" i="7"/>
  <c r="O153" i="7"/>
  <c r="O634" i="7"/>
  <c r="O756" i="7"/>
  <c r="O338" i="7"/>
  <c r="O322" i="7"/>
  <c r="O562" i="7"/>
  <c r="O84" i="7"/>
  <c r="O207" i="7"/>
  <c r="O358" i="7"/>
  <c r="O462" i="7"/>
  <c r="O206" i="7"/>
  <c r="O304" i="7"/>
  <c r="O553" i="7"/>
  <c r="O238" i="7"/>
  <c r="O261" i="7"/>
  <c r="O734" i="7"/>
  <c r="O29" i="7"/>
  <c r="O353" i="7"/>
  <c r="O142" i="7"/>
  <c r="O753" i="7"/>
  <c r="O288" i="7"/>
  <c r="O111" i="7"/>
  <c r="O326" i="7"/>
  <c r="O155" i="7"/>
  <c r="O63" i="7"/>
  <c r="O301" i="7"/>
  <c r="O339" i="7"/>
  <c r="O503" i="7"/>
  <c r="O200" i="7"/>
  <c r="O600" i="7"/>
  <c r="O26" i="7"/>
  <c r="O663" i="7"/>
  <c r="O16" i="7"/>
  <c r="O751" i="7"/>
  <c r="O249" i="7"/>
  <c r="O556" i="7"/>
  <c r="O298" i="7"/>
  <c r="O50" i="7"/>
  <c r="O41" i="7"/>
  <c r="O332" i="7"/>
  <c r="O421" i="7"/>
  <c r="O510" i="7"/>
  <c r="O27" i="7"/>
  <c r="O328" i="7"/>
  <c r="O545" i="7"/>
  <c r="O302" i="7"/>
  <c r="O235" i="7"/>
  <c r="O215" i="7"/>
  <c r="O114" i="7"/>
  <c r="O122" i="7"/>
  <c r="O90" i="7"/>
  <c r="O128" i="7"/>
  <c r="O293" i="7"/>
  <c r="O117" i="7"/>
  <c r="O349" i="7"/>
  <c r="O621" i="7"/>
  <c r="O408" i="7"/>
  <c r="O91" i="7"/>
  <c r="O85" i="7"/>
  <c r="O30" i="7"/>
  <c r="O197" i="7"/>
  <c r="O70" i="7"/>
  <c r="O656" i="7"/>
  <c r="O792" i="7"/>
  <c r="O108" i="7"/>
  <c r="O538" i="7"/>
  <c r="O652" i="7"/>
  <c r="O377" i="7"/>
  <c r="O263" i="7"/>
  <c r="O653" i="7"/>
  <c r="O646" i="7"/>
  <c r="O138" i="7"/>
  <c r="O531" i="7"/>
  <c r="O231" i="7"/>
  <c r="O409" i="7"/>
  <c r="O176" i="7"/>
  <c r="O220" i="7"/>
  <c r="O687" i="7"/>
  <c r="O427" i="7"/>
  <c r="O501" i="7"/>
  <c r="O464" i="7"/>
  <c r="O745" i="7"/>
  <c r="O490" i="7"/>
  <c r="O75" i="7"/>
  <c r="O54" i="7"/>
  <c r="O166" i="7"/>
  <c r="O272" i="7"/>
  <c r="O198" i="7"/>
  <c r="O765" i="7"/>
  <c r="O123" i="7"/>
  <c r="O98" i="7"/>
  <c r="O20" i="7"/>
  <c r="O112" i="7"/>
  <c r="O5" i="7"/>
  <c r="O446" i="7"/>
  <c r="O49" i="7"/>
  <c r="O183" i="7"/>
  <c r="O268" i="7"/>
  <c r="O76" i="7"/>
  <c r="O463" i="7"/>
  <c r="O199" i="7"/>
  <c r="O292" i="7"/>
  <c r="O479" i="7"/>
  <c r="O300" i="7"/>
  <c r="O533" i="7"/>
  <c r="O162" i="7"/>
  <c r="O236" i="7"/>
  <c r="O127" i="7"/>
  <c r="O144" i="7"/>
  <c r="O266" i="7"/>
  <c r="O809" i="7"/>
  <c r="O107" i="7"/>
  <c r="O686" i="7"/>
  <c r="O635" i="7"/>
  <c r="O158" i="7"/>
  <c r="O116" i="7"/>
  <c r="O136" i="7"/>
  <c r="O796" i="7"/>
  <c r="O403" i="7"/>
  <c r="O572" i="7"/>
  <c r="O242" i="7"/>
  <c r="O157" i="7"/>
  <c r="O57" i="7"/>
  <c r="O744" i="7"/>
  <c r="O755" i="7"/>
  <c r="O333" i="7"/>
  <c r="O712" i="7"/>
  <c r="O174" i="7"/>
  <c r="O151" i="7"/>
  <c r="O164" i="7"/>
  <c r="O59" i="7"/>
  <c r="O228" i="7"/>
  <c r="O64" i="7"/>
  <c r="O577" i="7"/>
  <c r="O12" i="7"/>
  <c r="O125" i="7"/>
  <c r="O74" i="7"/>
  <c r="O240" i="7"/>
  <c r="O299" i="7"/>
  <c r="O110" i="7"/>
  <c r="O425" i="7"/>
  <c r="O11" i="7"/>
  <c r="O364" i="7"/>
  <c r="O458" i="7"/>
  <c r="O100" i="7"/>
  <c r="O665" i="7"/>
  <c r="O270" i="7"/>
  <c r="O392" i="7"/>
  <c r="O97" i="7"/>
  <c r="O539" i="7"/>
  <c r="O309" i="7"/>
  <c r="O370" i="7"/>
  <c r="O305" i="7"/>
  <c r="O567" i="7"/>
  <c r="O106" i="7"/>
  <c r="O194" i="7"/>
  <c r="O438" i="7"/>
  <c r="O499" i="7"/>
  <c r="O561" i="7"/>
  <c r="O492" i="7"/>
  <c r="O105" i="7"/>
  <c r="O308" i="7"/>
  <c r="O25" i="7"/>
  <c r="O271" i="7"/>
  <c r="O493" i="7"/>
  <c r="O543" i="7"/>
  <c r="O491" i="7"/>
  <c r="O109" i="7"/>
  <c r="O399" i="7"/>
  <c r="O188" i="7"/>
  <c r="Q27" i="4"/>
  <c r="Q29" i="4"/>
  <c r="V16" i="3"/>
  <c r="V21" i="3"/>
  <c r="V25" i="3"/>
  <c r="V14" i="3"/>
  <c r="W26" i="3"/>
  <c r="W29" i="3"/>
  <c r="V30" i="3"/>
  <c r="V22" i="3"/>
  <c r="V18" i="3"/>
  <c r="W28" i="3"/>
  <c r="W12" i="3"/>
  <c r="T33" i="3"/>
  <c r="T35" i="3" s="1"/>
  <c r="G233" i="3"/>
  <c r="G13" i="3"/>
  <c r="G394" i="3"/>
  <c r="F322" i="3"/>
  <c r="F38" i="3"/>
  <c r="F327" i="3"/>
  <c r="F96" i="3"/>
  <c r="G379" i="3"/>
  <c r="G236" i="3"/>
  <c r="G389" i="3"/>
  <c r="G422" i="3"/>
  <c r="F91" i="3"/>
  <c r="G79" i="3"/>
  <c r="F206" i="3"/>
  <c r="F83" i="3"/>
  <c r="F171" i="3"/>
  <c r="G72" i="3"/>
  <c r="F103" i="3"/>
  <c r="F299" i="3"/>
  <c r="G49" i="3"/>
  <c r="F250" i="3"/>
  <c r="F137" i="3"/>
  <c r="G21" i="3"/>
  <c r="G171" i="3"/>
  <c r="G165" i="3"/>
  <c r="F178" i="3"/>
  <c r="F153" i="3"/>
  <c r="F133" i="3"/>
  <c r="F214" i="3"/>
  <c r="G85" i="3"/>
  <c r="G443" i="3"/>
  <c r="F283" i="3"/>
  <c r="F196" i="3"/>
  <c r="G243" i="3"/>
  <c r="G305" i="3"/>
  <c r="F192" i="3"/>
  <c r="G262" i="3"/>
  <c r="F406" i="3"/>
  <c r="F425" i="3"/>
  <c r="F203" i="3"/>
  <c r="F161" i="3"/>
  <c r="F386" i="3"/>
  <c r="G167" i="3"/>
  <c r="G316" i="3"/>
  <c r="F249" i="3"/>
  <c r="F259" i="3"/>
  <c r="V13" i="3"/>
  <c r="G430" i="3"/>
  <c r="G107" i="3"/>
  <c r="G255" i="3"/>
  <c r="G205" i="3"/>
  <c r="G104" i="3"/>
  <c r="G45" i="3"/>
  <c r="G375" i="3"/>
  <c r="G364" i="3"/>
  <c r="G159" i="3"/>
  <c r="G332" i="3"/>
  <c r="G26" i="3"/>
  <c r="G189" i="3"/>
  <c r="G166" i="3"/>
  <c r="G142" i="3"/>
  <c r="G448" i="3"/>
  <c r="G371" i="3"/>
  <c r="G207" i="3"/>
  <c r="G212" i="3"/>
  <c r="G370" i="3"/>
  <c r="G331" i="3"/>
  <c r="G232" i="3"/>
  <c r="G179" i="3"/>
  <c r="G66" i="3"/>
  <c r="G391" i="3"/>
  <c r="G318" i="3"/>
  <c r="G390" i="3"/>
  <c r="G237" i="3"/>
  <c r="G345" i="3"/>
  <c r="G229" i="3"/>
  <c r="G400" i="3"/>
  <c r="G98" i="3"/>
  <c r="G266" i="3"/>
  <c r="G204" i="3"/>
  <c r="G315" i="3"/>
  <c r="G311" i="3"/>
  <c r="G347" i="3"/>
  <c r="G109" i="3"/>
  <c r="G404" i="3"/>
  <c r="G143" i="3"/>
  <c r="G381" i="3"/>
  <c r="G203" i="3"/>
  <c r="G123" i="3"/>
  <c r="G445" i="3"/>
  <c r="G289" i="3"/>
  <c r="G138" i="3"/>
  <c r="G31" i="3"/>
  <c r="G406" i="3"/>
  <c r="G254" i="3"/>
  <c r="G365" i="3"/>
  <c r="G307" i="3"/>
  <c r="G149" i="3"/>
  <c r="G348" i="3"/>
  <c r="G18" i="3"/>
  <c r="G201" i="3"/>
  <c r="G388" i="3"/>
  <c r="G190" i="3"/>
  <c r="G122" i="3"/>
  <c r="G349" i="3"/>
  <c r="G245" i="3"/>
  <c r="G361" i="3"/>
  <c r="G97" i="3"/>
  <c r="G105" i="3"/>
  <c r="G193" i="3"/>
  <c r="G325" i="3"/>
  <c r="G177" i="3"/>
  <c r="G428" i="3"/>
  <c r="G359" i="3"/>
  <c r="G175" i="3"/>
  <c r="G88" i="3"/>
  <c r="G280" i="3"/>
  <c r="G191" i="3"/>
  <c r="G259" i="3"/>
  <c r="G449" i="3"/>
  <c r="G326" i="3"/>
  <c r="G37" i="3"/>
  <c r="G416" i="3"/>
  <c r="G64" i="3"/>
  <c r="G410" i="3"/>
  <c r="G414" i="3"/>
  <c r="G3" i="3"/>
  <c r="G335" i="3"/>
  <c r="G333" i="3"/>
  <c r="G353" i="3"/>
  <c r="G341" i="3"/>
  <c r="G68" i="3"/>
  <c r="G77" i="3"/>
  <c r="G439" i="3"/>
  <c r="G184" i="3"/>
  <c r="G108" i="3"/>
  <c r="G69" i="3"/>
  <c r="G424" i="3"/>
  <c r="G75" i="3"/>
  <c r="G140" i="3"/>
  <c r="G317" i="3"/>
  <c r="G115" i="3"/>
  <c r="G176" i="3"/>
  <c r="G343" i="3"/>
  <c r="G314" i="3"/>
  <c r="G224" i="3"/>
  <c r="G300" i="3"/>
  <c r="G117" i="3"/>
  <c r="G200" i="3"/>
  <c r="G397" i="3"/>
  <c r="G134" i="3"/>
  <c r="G446" i="3"/>
  <c r="G306" i="3"/>
  <c r="G160" i="3"/>
  <c r="G141" i="3"/>
  <c r="G373" i="3"/>
  <c r="G253" i="3"/>
  <c r="G156" i="3"/>
  <c r="G186" i="3"/>
  <c r="G225" i="3"/>
  <c r="G369" i="3"/>
  <c r="G271" i="3"/>
  <c r="G429" i="3"/>
  <c r="G44" i="3"/>
  <c r="G74" i="3"/>
  <c r="G252" i="3"/>
  <c r="G152" i="3"/>
  <c r="G111" i="3"/>
  <c r="G441" i="3"/>
  <c r="G5" i="3"/>
  <c r="G244" i="3"/>
  <c r="G423" i="3"/>
  <c r="G211" i="3"/>
  <c r="G58" i="3"/>
  <c r="G357" i="3"/>
  <c r="G14" i="3"/>
  <c r="G96" i="3"/>
  <c r="G131" i="3"/>
  <c r="G51" i="3"/>
  <c r="G76" i="3"/>
  <c r="G258" i="3"/>
  <c r="G265" i="3"/>
  <c r="G338" i="3"/>
  <c r="G313" i="3"/>
  <c r="G368" i="3"/>
  <c r="G407" i="3"/>
  <c r="G183" i="3"/>
  <c r="G101" i="3"/>
  <c r="G185" i="3"/>
  <c r="G358" i="3"/>
  <c r="G292" i="3"/>
  <c r="G279" i="3"/>
  <c r="G12" i="3"/>
  <c r="G173" i="3"/>
  <c r="G93" i="3"/>
  <c r="G113" i="3"/>
  <c r="G213" i="3"/>
  <c r="G106" i="3"/>
  <c r="G7" i="3"/>
  <c r="G249" i="3"/>
  <c r="G427" i="3"/>
  <c r="G163" i="3"/>
  <c r="G267" i="3"/>
  <c r="G412" i="3"/>
  <c r="G71" i="3"/>
  <c r="G346" i="3"/>
  <c r="G303" i="3"/>
  <c r="G139" i="3"/>
  <c r="G288" i="3"/>
  <c r="G192" i="3"/>
  <c r="G34" i="3"/>
  <c r="G46" i="3"/>
  <c r="G217" i="3"/>
  <c r="G269" i="3"/>
  <c r="G450" i="3"/>
  <c r="G27" i="3"/>
  <c r="G54" i="3"/>
  <c r="G295" i="3"/>
  <c r="G90" i="3"/>
  <c r="G23" i="3"/>
  <c r="G169" i="3"/>
  <c r="G398" i="3"/>
  <c r="G356" i="3"/>
  <c r="G411" i="3"/>
  <c r="G112" i="3"/>
  <c r="G73" i="3"/>
  <c r="G418" i="3"/>
  <c r="G125" i="3"/>
  <c r="G337" i="3"/>
  <c r="G208" i="3"/>
  <c r="G110" i="3"/>
  <c r="G210" i="3"/>
  <c r="G334" i="3"/>
  <c r="G65" i="3"/>
  <c r="G323" i="3"/>
  <c r="G438" i="3"/>
  <c r="G278" i="3"/>
  <c r="G321" i="3"/>
  <c r="G308" i="3"/>
  <c r="G296" i="3"/>
  <c r="G257" i="3"/>
  <c r="G415" i="3"/>
  <c r="G302" i="3"/>
  <c r="G146" i="3"/>
  <c r="G94" i="3"/>
  <c r="G234" i="3"/>
  <c r="G372" i="3"/>
  <c r="G62" i="3"/>
  <c r="G421" i="3"/>
  <c r="G312" i="3"/>
  <c r="G432" i="3"/>
  <c r="G221" i="3"/>
  <c r="G194" i="3"/>
  <c r="G402" i="3"/>
  <c r="G147" i="3"/>
  <c r="G264" i="3"/>
  <c r="G135" i="3"/>
  <c r="G324" i="3"/>
  <c r="G354" i="3"/>
  <c r="G78" i="3"/>
  <c r="G2" i="3"/>
  <c r="G395" i="3"/>
  <c r="G33" i="3"/>
  <c r="G172" i="3"/>
  <c r="G87" i="3"/>
  <c r="G248" i="3"/>
  <c r="G170" i="3"/>
  <c r="G132" i="3"/>
  <c r="G301" i="3"/>
  <c r="G128" i="3"/>
  <c r="G188" i="3"/>
  <c r="G336" i="3"/>
  <c r="G256" i="3"/>
  <c r="G342" i="3"/>
  <c r="G319" i="3"/>
  <c r="G43" i="3"/>
  <c r="G50" i="3"/>
  <c r="G48" i="3"/>
  <c r="G227" i="3"/>
  <c r="G130" i="3"/>
  <c r="G199" i="3"/>
  <c r="G440" i="3"/>
  <c r="G328" i="3"/>
  <c r="G47" i="3"/>
  <c r="G447" i="3"/>
  <c r="G382" i="3"/>
  <c r="G327" i="3"/>
  <c r="G413" i="3"/>
  <c r="G29" i="3"/>
  <c r="G126" i="3"/>
  <c r="G426" i="3"/>
  <c r="G260" i="3"/>
  <c r="G242" i="3"/>
  <c r="G291" i="3"/>
  <c r="G82" i="3"/>
  <c r="G405" i="3"/>
  <c r="G114" i="3"/>
  <c r="G290" i="3"/>
  <c r="G351" i="3"/>
  <c r="G355" i="3"/>
  <c r="G102" i="3"/>
  <c r="G340" i="3"/>
  <c r="G276" i="3"/>
  <c r="G293" i="3"/>
  <c r="G235" i="3"/>
  <c r="G304" i="3"/>
  <c r="G367" i="3"/>
  <c r="G155" i="3"/>
  <c r="G158" i="3"/>
  <c r="G273" i="3"/>
  <c r="G61" i="3"/>
  <c r="G63" i="3"/>
  <c r="G36" i="3"/>
  <c r="G30" i="3"/>
  <c r="G182" i="3"/>
  <c r="G387" i="3"/>
  <c r="G268" i="3"/>
  <c r="F116" i="3"/>
  <c r="F90" i="3"/>
  <c r="F297" i="3"/>
  <c r="F79" i="3"/>
  <c r="F286" i="3"/>
  <c r="F233" i="3"/>
  <c r="F411" i="3"/>
  <c r="G84" i="3"/>
  <c r="G180" i="3"/>
  <c r="F238" i="3"/>
  <c r="G15" i="3"/>
  <c r="F49" i="3"/>
  <c r="F366" i="3"/>
  <c r="F312" i="3"/>
  <c r="G223" i="3"/>
  <c r="G263" i="3"/>
  <c r="F165" i="3"/>
  <c r="G86" i="3"/>
  <c r="G385" i="3"/>
  <c r="F18" i="3"/>
  <c r="G136" i="3"/>
  <c r="F443" i="3"/>
  <c r="F217" i="3"/>
  <c r="G99" i="3"/>
  <c r="F100" i="3"/>
  <c r="F34" i="3"/>
  <c r="F307" i="3"/>
  <c r="G28" i="3"/>
  <c r="G42" i="3"/>
  <c r="G363" i="3"/>
  <c r="F20" i="3"/>
  <c r="F303" i="3"/>
  <c r="G53" i="3"/>
  <c r="G270" i="3"/>
  <c r="G437" i="3"/>
  <c r="G218" i="3"/>
  <c r="G383" i="3"/>
  <c r="V6" i="3"/>
  <c r="F430" i="3"/>
  <c r="F107" i="3"/>
  <c r="F255" i="3"/>
  <c r="F364" i="3"/>
  <c r="F159" i="3"/>
  <c r="F332" i="3"/>
  <c r="F26" i="3"/>
  <c r="F189" i="3"/>
  <c r="F166" i="3"/>
  <c r="F142" i="3"/>
  <c r="F448" i="3"/>
  <c r="F371" i="3"/>
  <c r="F207" i="3"/>
  <c r="F212" i="3"/>
  <c r="F370" i="3"/>
  <c r="F331" i="3"/>
  <c r="F232" i="3"/>
  <c r="F190" i="3"/>
  <c r="F122" i="3"/>
  <c r="F349" i="3"/>
  <c r="F205" i="3"/>
  <c r="F45" i="3"/>
  <c r="F5" i="3"/>
  <c r="F12" i="3"/>
  <c r="F340" i="3"/>
  <c r="F173" i="3"/>
  <c r="F241" i="3"/>
  <c r="F199" i="3"/>
  <c r="F113" i="3"/>
  <c r="F7" i="3"/>
  <c r="F14" i="3"/>
  <c r="F382" i="3"/>
  <c r="F435" i="3"/>
  <c r="F258" i="3"/>
  <c r="F29" i="3"/>
  <c r="F330" i="3"/>
  <c r="F167" i="3"/>
  <c r="F188" i="3"/>
  <c r="F294" i="3"/>
  <c r="F32" i="3"/>
  <c r="F426" i="3"/>
  <c r="F296" i="3"/>
  <c r="F82" i="3"/>
  <c r="F28" i="3"/>
  <c r="F24" i="3"/>
  <c r="F243" i="3"/>
  <c r="F226" i="3"/>
  <c r="F10" i="3"/>
  <c r="F421" i="3"/>
  <c r="F269" i="3"/>
  <c r="F380" i="3"/>
  <c r="F52" i="3"/>
  <c r="F344" i="3"/>
  <c r="F3" i="3"/>
  <c r="F335" i="3"/>
  <c r="F333" i="3"/>
  <c r="F353" i="3"/>
  <c r="F252" i="3"/>
  <c r="F184" i="3"/>
  <c r="F244" i="3"/>
  <c r="F69" i="3"/>
  <c r="F424" i="3"/>
  <c r="F245" i="3"/>
  <c r="F185" i="3"/>
  <c r="F442" i="3"/>
  <c r="F351" i="3"/>
  <c r="F402" i="3"/>
  <c r="F111" i="3"/>
  <c r="F292" i="3"/>
  <c r="F43" i="3"/>
  <c r="F383" i="3"/>
  <c r="F210" i="3"/>
  <c r="F102" i="3"/>
  <c r="F264" i="3"/>
  <c r="F135" i="3"/>
  <c r="F150" i="3"/>
  <c r="F324" i="3"/>
  <c r="F281" i="3"/>
  <c r="F354" i="3"/>
  <c r="F377" i="3"/>
  <c r="F2" i="3"/>
  <c r="F213" i="3"/>
  <c r="F399" i="3"/>
  <c r="F235" i="3"/>
  <c r="F334" i="3"/>
  <c r="F374" i="3"/>
  <c r="F447" i="3"/>
  <c r="F323" i="3"/>
  <c r="F316" i="3"/>
  <c r="F228" i="3"/>
  <c r="F51" i="3"/>
  <c r="F35" i="3"/>
  <c r="F126" i="3"/>
  <c r="F70" i="3"/>
  <c r="F242" i="3"/>
  <c r="F415" i="3"/>
  <c r="F363" i="3"/>
  <c r="F146" i="3"/>
  <c r="F434" i="3"/>
  <c r="F151" i="3"/>
  <c r="F114" i="3"/>
  <c r="F208" i="3"/>
  <c r="F290" i="3"/>
  <c r="F265" i="3"/>
  <c r="F194" i="3"/>
  <c r="F152" i="3"/>
  <c r="F358" i="3"/>
  <c r="F319" i="3"/>
  <c r="F110" i="3"/>
  <c r="F355" i="3"/>
  <c r="F338" i="3"/>
  <c r="F147" i="3"/>
  <c r="F441" i="3"/>
  <c r="F279" i="3"/>
  <c r="F50" i="3"/>
  <c r="F48" i="3"/>
  <c r="F313" i="3"/>
  <c r="F227" i="3"/>
  <c r="F368" i="3"/>
  <c r="F130" i="3"/>
  <c r="F407" i="3"/>
  <c r="F186" i="3"/>
  <c r="F429" i="3"/>
  <c r="F88" i="3"/>
  <c r="F416" i="3"/>
  <c r="F410" i="3"/>
  <c r="F276" i="3"/>
  <c r="F390" i="3"/>
  <c r="F310" i="3"/>
  <c r="F417" i="3"/>
  <c r="F140" i="3"/>
  <c r="F157" i="3"/>
  <c r="F225" i="3"/>
  <c r="F369" i="3"/>
  <c r="F361" i="3"/>
  <c r="F77" i="3"/>
  <c r="F359" i="3"/>
  <c r="F439" i="3"/>
  <c r="F93" i="3"/>
  <c r="F106" i="3"/>
  <c r="F105" i="3"/>
  <c r="F280" i="3"/>
  <c r="F179" i="3"/>
  <c r="F318" i="3"/>
  <c r="F65" i="3"/>
  <c r="F98" i="3"/>
  <c r="F277" i="3"/>
  <c r="F314" i="3"/>
  <c r="F437" i="3"/>
  <c r="F404" i="3"/>
  <c r="F200" i="3"/>
  <c r="F321" i="3"/>
  <c r="F143" i="3"/>
  <c r="F134" i="3"/>
  <c r="F420" i="3"/>
  <c r="F257" i="3"/>
  <c r="F445" i="3"/>
  <c r="F302" i="3"/>
  <c r="F31" i="3"/>
  <c r="F94" i="3"/>
  <c r="F365" i="3"/>
  <c r="F234" i="3"/>
  <c r="F62" i="3"/>
  <c r="F180" i="3"/>
  <c r="F181" i="3"/>
  <c r="F221" i="3"/>
  <c r="F388" i="3"/>
  <c r="F356" i="3"/>
  <c r="F19" i="3"/>
  <c r="F95" i="3"/>
  <c r="F17" i="3"/>
  <c r="F240" i="3"/>
  <c r="F85" i="3"/>
  <c r="F6" i="3"/>
  <c r="F282" i="3"/>
  <c r="F379" i="3"/>
  <c r="F40" i="3"/>
  <c r="F39" i="3"/>
  <c r="F174" i="3"/>
  <c r="F11" i="3"/>
  <c r="F84" i="3"/>
  <c r="F267" i="3"/>
  <c r="F337" i="3"/>
  <c r="F218" i="3"/>
  <c r="F68" i="3"/>
  <c r="F177" i="3"/>
  <c r="F449" i="3"/>
  <c r="F326" i="3"/>
  <c r="F37" i="3"/>
  <c r="F64" i="3"/>
  <c r="F414" i="3"/>
  <c r="F78" i="3"/>
  <c r="F395" i="3"/>
  <c r="F345" i="3"/>
  <c r="F75" i="3"/>
  <c r="F33" i="3"/>
  <c r="F87" i="3"/>
  <c r="F204" i="3"/>
  <c r="F109" i="3"/>
  <c r="F170" i="3"/>
  <c r="F132" i="3"/>
  <c r="F301" i="3"/>
  <c r="F128" i="3"/>
  <c r="F336" i="3"/>
  <c r="F256" i="3"/>
  <c r="F141" i="3"/>
  <c r="F342" i="3"/>
  <c r="F320" i="3"/>
  <c r="F285" i="3"/>
  <c r="F305" i="3"/>
  <c r="F129" i="3"/>
  <c r="F271" i="3"/>
  <c r="F97" i="3"/>
  <c r="F175" i="3"/>
  <c r="F108" i="3"/>
  <c r="F440" i="3"/>
  <c r="F328" i="3"/>
  <c r="F47" i="3"/>
  <c r="F400" i="3"/>
  <c r="F115" i="3"/>
  <c r="F164" i="3"/>
  <c r="F343" i="3"/>
  <c r="F308" i="3"/>
  <c r="F160" i="3"/>
  <c r="F260" i="3"/>
  <c r="F123" i="3"/>
  <c r="F291" i="3"/>
  <c r="F104" i="3"/>
  <c r="F341" i="3"/>
  <c r="F193" i="3"/>
  <c r="F191" i="3"/>
  <c r="F293" i="3"/>
  <c r="F237" i="3"/>
  <c r="F304" i="3"/>
  <c r="F172" i="3"/>
  <c r="F367" i="3"/>
  <c r="F158" i="3"/>
  <c r="F117" i="3"/>
  <c r="F270" i="3"/>
  <c r="F56" i="3"/>
  <c r="F89" i="3"/>
  <c r="F272" i="3"/>
  <c r="F156" i="3"/>
  <c r="F262" i="3"/>
  <c r="F375" i="3"/>
  <c r="F428" i="3"/>
  <c r="F66" i="3"/>
  <c r="F391" i="3"/>
  <c r="F423" i="3"/>
  <c r="F211" i="3"/>
  <c r="F58" i="3"/>
  <c r="F229" i="3"/>
  <c r="F357" i="3"/>
  <c r="F317" i="3"/>
  <c r="F413" i="3"/>
  <c r="F300" i="3"/>
  <c r="G297" i="3"/>
  <c r="G216" i="3"/>
  <c r="F63" i="3"/>
  <c r="F176" i="3"/>
  <c r="F131" i="3"/>
  <c r="F30" i="3"/>
  <c r="F182" i="3"/>
  <c r="G403" i="3"/>
  <c r="G380" i="3"/>
  <c r="F436" i="3"/>
  <c r="F223" i="3"/>
  <c r="F403" i="3"/>
  <c r="F231" i="3"/>
  <c r="F80" i="3"/>
  <c r="F362" i="3"/>
  <c r="F263" i="3"/>
  <c r="G209" i="3"/>
  <c r="F215" i="3"/>
  <c r="G287" i="3"/>
  <c r="F72" i="3"/>
  <c r="F15" i="3"/>
  <c r="F136" i="3"/>
  <c r="G95" i="3"/>
  <c r="F220" i="3"/>
  <c r="G384" i="3"/>
  <c r="G408" i="3"/>
  <c r="G16" i="3"/>
  <c r="F86" i="3"/>
  <c r="F385" i="3"/>
  <c r="G298" i="3"/>
  <c r="G220" i="3"/>
  <c r="G129" i="3"/>
  <c r="G329" i="3"/>
  <c r="F99" i="3"/>
  <c r="G100" i="3"/>
  <c r="F149" i="3"/>
  <c r="G433" i="3"/>
  <c r="G434" i="3"/>
  <c r="F42" i="3"/>
  <c r="G451" i="3"/>
  <c r="G20" i="3"/>
  <c r="F381" i="3"/>
  <c r="F346" i="3"/>
  <c r="G261" i="3"/>
  <c r="G330" i="3"/>
  <c r="F224" i="3"/>
  <c r="G230" i="3"/>
  <c r="F427" i="3"/>
  <c r="G377" i="3"/>
  <c r="F44" i="3"/>
  <c r="F125" i="3"/>
  <c r="G401" i="3"/>
  <c r="G250" i="3"/>
  <c r="F162" i="3"/>
  <c r="F273" i="3"/>
  <c r="F311" i="3"/>
  <c r="F248" i="3"/>
  <c r="G80" i="3"/>
  <c r="G419" i="3"/>
  <c r="F13" i="3"/>
  <c r="G238" i="3"/>
  <c r="G55" i="3"/>
  <c r="G124" i="3"/>
  <c r="F339" i="3"/>
  <c r="F394" i="3"/>
  <c r="F350" i="3"/>
  <c r="F209" i="3"/>
  <c r="F8" i="3"/>
  <c r="G431" i="3"/>
  <c r="G198" i="3"/>
  <c r="G17" i="3"/>
  <c r="F287" i="3"/>
  <c r="F284" i="3"/>
  <c r="F124" i="3"/>
  <c r="F389" i="3"/>
  <c r="F16" i="3"/>
  <c r="G239" i="3"/>
  <c r="F201" i="3"/>
  <c r="F450" i="3"/>
  <c r="F298" i="3"/>
  <c r="F197" i="3"/>
  <c r="F396" i="3"/>
  <c r="F329" i="3"/>
  <c r="G226" i="3"/>
  <c r="G393" i="3"/>
  <c r="G247" i="3"/>
  <c r="F433" i="3"/>
  <c r="G202" i="3"/>
  <c r="G320" i="3"/>
  <c r="F451" i="3"/>
  <c r="G70" i="3"/>
  <c r="F60" i="3"/>
  <c r="F446" i="3"/>
  <c r="F261" i="3"/>
  <c r="G25" i="3"/>
  <c r="G435" i="3"/>
  <c r="G251" i="3"/>
  <c r="F266" i="3"/>
  <c r="G310" i="3"/>
  <c r="G281" i="3"/>
  <c r="F325" i="3"/>
  <c r="G11" i="3"/>
  <c r="G409" i="3"/>
  <c r="G274" i="3"/>
  <c r="F347" i="3"/>
  <c r="G145" i="3"/>
  <c r="G4" i="3"/>
  <c r="F438" i="3"/>
  <c r="G164" i="3"/>
  <c r="G187" i="3"/>
  <c r="F412" i="3"/>
  <c r="G246" i="3"/>
  <c r="F55" i="3"/>
  <c r="F216" i="3"/>
  <c r="G39" i="3"/>
  <c r="F169" i="3"/>
  <c r="G127" i="3"/>
  <c r="F408" i="3"/>
  <c r="G22" i="3"/>
  <c r="F198" i="3"/>
  <c r="F144" i="3"/>
  <c r="F376" i="3"/>
  <c r="F348" i="3"/>
  <c r="F431" i="3"/>
  <c r="G309" i="3"/>
  <c r="G222" i="3"/>
  <c r="F239" i="3"/>
  <c r="F27" i="3"/>
  <c r="G168" i="3"/>
  <c r="G52" i="3"/>
  <c r="G376" i="3"/>
  <c r="G396" i="3"/>
  <c r="G444" i="3"/>
  <c r="F372" i="3"/>
  <c r="F393" i="3"/>
  <c r="F247" i="3"/>
  <c r="G285" i="3"/>
  <c r="F202" i="3"/>
  <c r="F138" i="3"/>
  <c r="G272" i="3"/>
  <c r="G60" i="3"/>
  <c r="G32" i="3"/>
  <c r="F397" i="3"/>
  <c r="F25" i="3"/>
  <c r="F76" i="3"/>
  <c r="G436" i="3"/>
  <c r="G392" i="3"/>
  <c r="G399" i="3"/>
  <c r="G150" i="3"/>
  <c r="G442" i="3"/>
  <c r="G91" i="3"/>
  <c r="F418" i="3"/>
  <c r="G275" i="3"/>
  <c r="G197" i="3"/>
  <c r="G19" i="3"/>
  <c r="G286" i="3"/>
  <c r="F187" i="3"/>
  <c r="G174" i="3"/>
  <c r="G121" i="3"/>
  <c r="F127" i="3"/>
  <c r="F422" i="3"/>
  <c r="F21" i="3"/>
  <c r="F22" i="3"/>
  <c r="F387" i="3"/>
  <c r="F432" i="3"/>
  <c r="G81" i="3"/>
  <c r="G41" i="3"/>
  <c r="G148" i="3"/>
  <c r="G231" i="3"/>
  <c r="F61" i="3"/>
  <c r="F222" i="3"/>
  <c r="G378" i="3"/>
  <c r="G9" i="3"/>
  <c r="F168" i="3"/>
  <c r="F236" i="3"/>
  <c r="G118" i="3"/>
  <c r="F444" i="3"/>
  <c r="F46" i="3"/>
  <c r="G24" i="3"/>
  <c r="F92" i="3"/>
  <c r="G59" i="3"/>
  <c r="F254" i="3"/>
  <c r="G195" i="3"/>
  <c r="F139" i="3"/>
  <c r="F373" i="3"/>
  <c r="G89" i="3"/>
  <c r="G56" i="3"/>
  <c r="F71" i="3"/>
  <c r="G277" i="3"/>
  <c r="F392" i="3"/>
  <c r="F101" i="3"/>
  <c r="G282" i="3"/>
  <c r="F278" i="3"/>
  <c r="F145" i="3"/>
  <c r="G162" i="3"/>
  <c r="F4" i="3"/>
  <c r="G322" i="3"/>
  <c r="G57" i="3"/>
  <c r="F230" i="3"/>
  <c r="F73" i="3"/>
  <c r="F251" i="3"/>
  <c r="G299" i="3"/>
  <c r="G219" i="3"/>
  <c r="G83" i="3"/>
  <c r="G350" i="3"/>
  <c r="F384" i="3"/>
  <c r="F274" i="3"/>
  <c r="F121" i="3"/>
  <c r="F246" i="3"/>
  <c r="F295" i="3"/>
  <c r="F219" i="3"/>
  <c r="F53" i="3"/>
  <c r="F23" i="3"/>
  <c r="F401" i="3"/>
  <c r="F81" i="3"/>
  <c r="F41" i="3"/>
  <c r="G181" i="3"/>
  <c r="G352" i="3"/>
  <c r="F148" i="3"/>
  <c r="F54" i="3"/>
  <c r="F378" i="3"/>
  <c r="F9" i="3"/>
  <c r="G344" i="3"/>
  <c r="G240" i="3"/>
  <c r="F268" i="3"/>
  <c r="F118" i="3"/>
  <c r="G10" i="3"/>
  <c r="G119" i="3"/>
  <c r="G120" i="3"/>
  <c r="G92" i="3"/>
  <c r="F59" i="3"/>
  <c r="F405" i="3"/>
  <c r="F195" i="3"/>
  <c r="F289" i="3"/>
  <c r="G154" i="3"/>
  <c r="G420" i="3"/>
  <c r="G294" i="3"/>
  <c r="G35" i="3"/>
  <c r="G67" i="3"/>
  <c r="G157" i="3"/>
  <c r="G374" i="3"/>
  <c r="F74" i="3"/>
  <c r="V12" i="3"/>
  <c r="G215" i="3"/>
  <c r="F36" i="3"/>
  <c r="G362" i="3"/>
  <c r="F57" i="3"/>
  <c r="G38" i="3"/>
  <c r="F155" i="3"/>
  <c r="F315" i="3"/>
  <c r="G339" i="3"/>
  <c r="G228" i="3"/>
  <c r="G144" i="3"/>
  <c r="G366" i="3"/>
  <c r="F398" i="3"/>
  <c r="G206" i="3"/>
  <c r="F352" i="3"/>
  <c r="F419" i="3"/>
  <c r="F112" i="3"/>
  <c r="G6" i="3"/>
  <c r="F309" i="3"/>
  <c r="G103" i="3"/>
  <c r="G116" i="3"/>
  <c r="F275" i="3"/>
  <c r="F409" i="3"/>
  <c r="G137" i="3"/>
  <c r="G360" i="3"/>
  <c r="G40" i="3"/>
  <c r="G8" i="3"/>
  <c r="G178" i="3"/>
  <c r="G153" i="3"/>
  <c r="G133" i="3"/>
  <c r="G214" i="3"/>
  <c r="G284" i="3"/>
  <c r="F360" i="3"/>
  <c r="G283" i="3"/>
  <c r="G196" i="3"/>
  <c r="F119" i="3"/>
  <c r="F120" i="3"/>
  <c r="G151" i="3"/>
  <c r="F288" i="3"/>
  <c r="F253" i="3"/>
  <c r="G425" i="3"/>
  <c r="F154" i="3"/>
  <c r="G161" i="3"/>
  <c r="G386" i="3"/>
  <c r="F67" i="3"/>
  <c r="F163" i="3"/>
  <c r="G417" i="3"/>
  <c r="F183" i="3"/>
  <c r="AB8" i="3"/>
  <c r="AB9" i="3"/>
  <c r="P11" i="4"/>
  <c r="N10" i="4"/>
  <c r="N5" i="4"/>
  <c r="N8" i="4"/>
  <c r="N2" i="4"/>
  <c r="N9" i="4"/>
  <c r="AO12" i="3"/>
  <c r="AO15" i="3"/>
  <c r="AO19" i="3"/>
  <c r="AB25" i="3"/>
  <c r="AO23" i="3"/>
  <c r="AO27" i="3"/>
  <c r="W27" i="3"/>
  <c r="AB30" i="3"/>
  <c r="AB26" i="3"/>
  <c r="W17" i="3"/>
  <c r="W19" i="3"/>
  <c r="AB28" i="3"/>
  <c r="AO16" i="3"/>
  <c r="AO18" i="3"/>
  <c r="AO20" i="3"/>
  <c r="AB29" i="3"/>
  <c r="AO14" i="3"/>
  <c r="AO24" i="3"/>
  <c r="AO26" i="3"/>
  <c r="AO28" i="3"/>
  <c r="AO22" i="3"/>
  <c r="AO17" i="3"/>
  <c r="AO13" i="3"/>
  <c r="AO25" i="3"/>
  <c r="AL30" i="3"/>
  <c r="AB16" i="3"/>
  <c r="V15" i="3"/>
  <c r="AB31" i="3"/>
  <c r="AB23" i="3"/>
  <c r="AB15" i="3"/>
  <c r="AB24" i="3"/>
  <c r="AB19" i="3"/>
  <c r="AB32" i="3"/>
  <c r="AB27" i="3"/>
  <c r="AB17" i="3"/>
  <c r="AB20" i="3"/>
  <c r="V23" i="3"/>
  <c r="AB14" i="3"/>
  <c r="AB33" i="3"/>
  <c r="AB13" i="3"/>
  <c r="AB22" i="3"/>
  <c r="AB18" i="3"/>
  <c r="AB21" i="3"/>
  <c r="Q33" i="2"/>
  <c r="Q35" i="2" s="1"/>
  <c r="R25" i="2" s="1"/>
  <c r="T12" i="2"/>
  <c r="S25" i="1"/>
  <c r="R25" i="1"/>
  <c r="S26" i="1"/>
  <c r="R26" i="1"/>
  <c r="R18" i="2"/>
  <c r="R24" i="2"/>
  <c r="R14" i="2"/>
  <c r="R19" i="2"/>
  <c r="R16" i="2"/>
  <c r="S12" i="2"/>
  <c r="G19" i="1"/>
  <c r="G32" i="1"/>
  <c r="F17" i="1"/>
  <c r="F19" i="1"/>
  <c r="G12" i="1"/>
  <c r="G14" i="1"/>
  <c r="G18" i="1"/>
  <c r="F13" i="1"/>
  <c r="P39" i="1"/>
  <c r="P41" i="1" s="1"/>
  <c r="Q31" i="1" s="1"/>
  <c r="G17" i="1"/>
  <c r="G27" i="1"/>
  <c r="F12" i="1"/>
  <c r="F27" i="1"/>
  <c r="G15" i="1"/>
  <c r="G26" i="1"/>
  <c r="F22" i="1"/>
  <c r="F16" i="1"/>
  <c r="G25" i="1"/>
  <c r="G35" i="1"/>
  <c r="F20" i="1"/>
  <c r="G23" i="1"/>
  <c r="F26" i="1"/>
  <c r="F21" i="1"/>
  <c r="F18" i="1"/>
  <c r="F14" i="1"/>
  <c r="F25" i="1"/>
  <c r="G20" i="1"/>
  <c r="G21" i="1"/>
  <c r="F30" i="1"/>
  <c r="F24" i="1"/>
  <c r="F33" i="1"/>
  <c r="F35" i="1"/>
  <c r="G28" i="1"/>
  <c r="G16" i="1"/>
  <c r="G34" i="1"/>
  <c r="F23" i="1"/>
  <c r="F15" i="1"/>
  <c r="F32" i="1"/>
  <c r="G3" i="1"/>
  <c r="G4" i="1"/>
  <c r="G6" i="1"/>
  <c r="G9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0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1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31" i="1"/>
  <c r="G539" i="1"/>
  <c r="G547" i="1"/>
  <c r="G555" i="1"/>
  <c r="G563" i="1"/>
  <c r="G571" i="1"/>
  <c r="G579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8" i="1"/>
  <c r="G54" i="1"/>
  <c r="G72" i="1"/>
  <c r="G95" i="1"/>
  <c r="G118" i="1"/>
  <c r="G136" i="1"/>
  <c r="G159" i="1"/>
  <c r="G182" i="1"/>
  <c r="G198" i="1"/>
  <c r="G209" i="1"/>
  <c r="G223" i="1"/>
  <c r="G234" i="1"/>
  <c r="G248" i="1"/>
  <c r="G262" i="1"/>
  <c r="G273" i="1"/>
  <c r="G287" i="1"/>
  <c r="G298" i="1"/>
  <c r="G312" i="1"/>
  <c r="G326" i="1"/>
  <c r="G337" i="1"/>
  <c r="G351" i="1"/>
  <c r="G362" i="1"/>
  <c r="G376" i="1"/>
  <c r="G390" i="1"/>
  <c r="G401" i="1"/>
  <c r="G415" i="1"/>
  <c r="G426" i="1"/>
  <c r="G440" i="1"/>
  <c r="G454" i="1"/>
  <c r="G465" i="1"/>
  <c r="G479" i="1"/>
  <c r="G490" i="1"/>
  <c r="G504" i="1"/>
  <c r="G518" i="1"/>
  <c r="G529" i="1"/>
  <c r="G543" i="1"/>
  <c r="G554" i="1"/>
  <c r="G568" i="1"/>
  <c r="G582" i="1"/>
  <c r="G592" i="1"/>
  <c r="G602" i="1"/>
  <c r="G610" i="1"/>
  <c r="G618" i="1"/>
  <c r="G626" i="1"/>
  <c r="G634" i="1"/>
  <c r="G642" i="1"/>
  <c r="G650" i="1"/>
  <c r="G658" i="1"/>
  <c r="G666" i="1"/>
  <c r="G674" i="1"/>
  <c r="G55" i="1"/>
  <c r="G78" i="1"/>
  <c r="G96" i="1"/>
  <c r="G119" i="1"/>
  <c r="G142" i="1"/>
  <c r="G160" i="1"/>
  <c r="G183" i="1"/>
  <c r="G199" i="1"/>
  <c r="G210" i="1"/>
  <c r="G224" i="1"/>
  <c r="G238" i="1"/>
  <c r="G249" i="1"/>
  <c r="G263" i="1"/>
  <c r="G274" i="1"/>
  <c r="G288" i="1"/>
  <c r="G302" i="1"/>
  <c r="G313" i="1"/>
  <c r="G327" i="1"/>
  <c r="G338" i="1"/>
  <c r="G352" i="1"/>
  <c r="G366" i="1"/>
  <c r="G377" i="1"/>
  <c r="G391" i="1"/>
  <c r="G402" i="1"/>
  <c r="G416" i="1"/>
  <c r="G430" i="1"/>
  <c r="G441" i="1"/>
  <c r="G455" i="1"/>
  <c r="G466" i="1"/>
  <c r="G480" i="1"/>
  <c r="G494" i="1"/>
  <c r="G505" i="1"/>
  <c r="G519" i="1"/>
  <c r="G530" i="1"/>
  <c r="G544" i="1"/>
  <c r="G558" i="1"/>
  <c r="G569" i="1"/>
  <c r="G583" i="1"/>
  <c r="G593" i="1"/>
  <c r="G603" i="1"/>
  <c r="G611" i="1"/>
  <c r="G619" i="1"/>
  <c r="G627" i="1"/>
  <c r="G635" i="1"/>
  <c r="G643" i="1"/>
  <c r="G651" i="1"/>
  <c r="G659" i="1"/>
  <c r="G667" i="1"/>
  <c r="G675" i="1"/>
  <c r="G38" i="1"/>
  <c r="G56" i="1"/>
  <c r="G79" i="1"/>
  <c r="G102" i="1"/>
  <c r="G120" i="1"/>
  <c r="G143" i="1"/>
  <c r="G166" i="1"/>
  <c r="G184" i="1"/>
  <c r="G200" i="1"/>
  <c r="G214" i="1"/>
  <c r="G225" i="1"/>
  <c r="G239" i="1"/>
  <c r="G250" i="1"/>
  <c r="G264" i="1"/>
  <c r="G278" i="1"/>
  <c r="G289" i="1"/>
  <c r="G303" i="1"/>
  <c r="G314" i="1"/>
  <c r="G328" i="1"/>
  <c r="G342" i="1"/>
  <c r="G353" i="1"/>
  <c r="G367" i="1"/>
  <c r="G378" i="1"/>
  <c r="G392" i="1"/>
  <c r="G406" i="1"/>
  <c r="G417" i="1"/>
  <c r="G431" i="1"/>
  <c r="G442" i="1"/>
  <c r="G456" i="1"/>
  <c r="G470" i="1"/>
  <c r="G481" i="1"/>
  <c r="G495" i="1"/>
  <c r="G506" i="1"/>
  <c r="G520" i="1"/>
  <c r="G534" i="1"/>
  <c r="G545" i="1"/>
  <c r="G559" i="1"/>
  <c r="G570" i="1"/>
  <c r="G584" i="1"/>
  <c r="G594" i="1"/>
  <c r="G604" i="1"/>
  <c r="G612" i="1"/>
  <c r="G620" i="1"/>
  <c r="G628" i="1"/>
  <c r="G636" i="1"/>
  <c r="G644" i="1"/>
  <c r="G652" i="1"/>
  <c r="G660" i="1"/>
  <c r="G668" i="1"/>
  <c r="G676" i="1"/>
  <c r="G22" i="1"/>
  <c r="G40" i="1"/>
  <c r="G63" i="1"/>
  <c r="G86" i="1"/>
  <c r="G104" i="1"/>
  <c r="G127" i="1"/>
  <c r="G150" i="1"/>
  <c r="G168" i="1"/>
  <c r="G191" i="1"/>
  <c r="G202" i="1"/>
  <c r="G216" i="1"/>
  <c r="G230" i="1"/>
  <c r="G255" i="1"/>
  <c r="G266" i="1"/>
  <c r="G280" i="1"/>
  <c r="G294" i="1"/>
  <c r="G305" i="1"/>
  <c r="G319" i="1"/>
  <c r="G344" i="1"/>
  <c r="G358" i="1"/>
  <c r="G369" i="1"/>
  <c r="G394" i="1"/>
  <c r="G408" i="1"/>
  <c r="G433" i="1"/>
  <c r="G447" i="1"/>
  <c r="G472" i="1"/>
  <c r="G497" i="1"/>
  <c r="G511" i="1"/>
  <c r="G536" i="1"/>
  <c r="G561" i="1"/>
  <c r="G586" i="1"/>
  <c r="G606" i="1"/>
  <c r="G622" i="1"/>
  <c r="G638" i="1"/>
  <c r="G654" i="1"/>
  <c r="G662" i="1"/>
  <c r="G2" i="1"/>
  <c r="G39" i="1"/>
  <c r="G62" i="1"/>
  <c r="G80" i="1"/>
  <c r="G103" i="1"/>
  <c r="G126" i="1"/>
  <c r="G144" i="1"/>
  <c r="G167" i="1"/>
  <c r="G190" i="1"/>
  <c r="G201" i="1"/>
  <c r="G215" i="1"/>
  <c r="G226" i="1"/>
  <c r="G240" i="1"/>
  <c r="G254" i="1"/>
  <c r="G265" i="1"/>
  <c r="G279" i="1"/>
  <c r="G290" i="1"/>
  <c r="G304" i="1"/>
  <c r="G318" i="1"/>
  <c r="G329" i="1"/>
  <c r="G343" i="1"/>
  <c r="G354" i="1"/>
  <c r="G368" i="1"/>
  <c r="G382" i="1"/>
  <c r="G393" i="1"/>
  <c r="G407" i="1"/>
  <c r="G418" i="1"/>
  <c r="G432" i="1"/>
  <c r="G446" i="1"/>
  <c r="G457" i="1"/>
  <c r="G471" i="1"/>
  <c r="G482" i="1"/>
  <c r="G496" i="1"/>
  <c r="G510" i="1"/>
  <c r="G521" i="1"/>
  <c r="G535" i="1"/>
  <c r="G546" i="1"/>
  <c r="G560" i="1"/>
  <c r="G574" i="1"/>
  <c r="G585" i="1"/>
  <c r="G595" i="1"/>
  <c r="G605" i="1"/>
  <c r="G613" i="1"/>
  <c r="G621" i="1"/>
  <c r="G629" i="1"/>
  <c r="G637" i="1"/>
  <c r="G645" i="1"/>
  <c r="G653" i="1"/>
  <c r="G661" i="1"/>
  <c r="G669" i="1"/>
  <c r="G677" i="1"/>
  <c r="G241" i="1"/>
  <c r="G330" i="1"/>
  <c r="G383" i="1"/>
  <c r="G422" i="1"/>
  <c r="G458" i="1"/>
  <c r="G486" i="1"/>
  <c r="G522" i="1"/>
  <c r="G550" i="1"/>
  <c r="G575" i="1"/>
  <c r="G598" i="1"/>
  <c r="G614" i="1"/>
  <c r="G630" i="1"/>
  <c r="G646" i="1"/>
  <c r="G670" i="1"/>
  <c r="G46" i="1"/>
  <c r="G64" i="1"/>
  <c r="G87" i="1"/>
  <c r="G110" i="1"/>
  <c r="G128" i="1"/>
  <c r="G151" i="1"/>
  <c r="G174" i="1"/>
  <c r="G192" i="1"/>
  <c r="G206" i="1"/>
  <c r="G217" i="1"/>
  <c r="G231" i="1"/>
  <c r="G242" i="1"/>
  <c r="G256" i="1"/>
  <c r="G270" i="1"/>
  <c r="G281" i="1"/>
  <c r="G295" i="1"/>
  <c r="G306" i="1"/>
  <c r="G320" i="1"/>
  <c r="G334" i="1"/>
  <c r="G345" i="1"/>
  <c r="G359" i="1"/>
  <c r="G370" i="1"/>
  <c r="G384" i="1"/>
  <c r="G398" i="1"/>
  <c r="G409" i="1"/>
  <c r="G423" i="1"/>
  <c r="G434" i="1"/>
  <c r="G448" i="1"/>
  <c r="G462" i="1"/>
  <c r="G473" i="1"/>
  <c r="G487" i="1"/>
  <c r="G498" i="1"/>
  <c r="G512" i="1"/>
  <c r="G526" i="1"/>
  <c r="G537" i="1"/>
  <c r="G551" i="1"/>
  <c r="G562" i="1"/>
  <c r="G576" i="1"/>
  <c r="G587" i="1"/>
  <c r="G599" i="1"/>
  <c r="G607" i="1"/>
  <c r="G615" i="1"/>
  <c r="G623" i="1"/>
  <c r="G631" i="1"/>
  <c r="G639" i="1"/>
  <c r="G647" i="1"/>
  <c r="G655" i="1"/>
  <c r="G663" i="1"/>
  <c r="G671" i="1"/>
  <c r="G5" i="1"/>
  <c r="G47" i="1"/>
  <c r="G70" i="1"/>
  <c r="G88" i="1"/>
  <c r="G111" i="1"/>
  <c r="G134" i="1"/>
  <c r="G152" i="1"/>
  <c r="G175" i="1"/>
  <c r="G193" i="1"/>
  <c r="G207" i="1"/>
  <c r="G218" i="1"/>
  <c r="G232" i="1"/>
  <c r="G246" i="1"/>
  <c r="G257" i="1"/>
  <c r="G271" i="1"/>
  <c r="G282" i="1"/>
  <c r="G296" i="1"/>
  <c r="G310" i="1"/>
  <c r="G321" i="1"/>
  <c r="G335" i="1"/>
  <c r="G346" i="1"/>
  <c r="G360" i="1"/>
  <c r="G374" i="1"/>
  <c r="G385" i="1"/>
  <c r="G399" i="1"/>
  <c r="G410" i="1"/>
  <c r="G424" i="1"/>
  <c r="G438" i="1"/>
  <c r="G449" i="1"/>
  <c r="G463" i="1"/>
  <c r="G474" i="1"/>
  <c r="G488" i="1"/>
  <c r="G502" i="1"/>
  <c r="G513" i="1"/>
  <c r="G527" i="1"/>
  <c r="G538" i="1"/>
  <c r="G552" i="1"/>
  <c r="G566" i="1"/>
  <c r="G577" i="1"/>
  <c r="G590" i="1"/>
  <c r="G600" i="1"/>
  <c r="G608" i="1"/>
  <c r="G616" i="1"/>
  <c r="G624" i="1"/>
  <c r="G632" i="1"/>
  <c r="G640" i="1"/>
  <c r="G648" i="1"/>
  <c r="G656" i="1"/>
  <c r="G664" i="1"/>
  <c r="G672" i="1"/>
  <c r="G7" i="1"/>
  <c r="G30" i="1"/>
  <c r="G48" i="1"/>
  <c r="G71" i="1"/>
  <c r="G94" i="1"/>
  <c r="G135" i="1"/>
  <c r="G158" i="1"/>
  <c r="G176" i="1"/>
  <c r="G194" i="1"/>
  <c r="G208" i="1"/>
  <c r="G222" i="1"/>
  <c r="G233" i="1"/>
  <c r="G247" i="1"/>
  <c r="G258" i="1"/>
  <c r="G272" i="1"/>
  <c r="G286" i="1"/>
  <c r="G297" i="1"/>
  <c r="G311" i="1"/>
  <c r="G322" i="1"/>
  <c r="G336" i="1"/>
  <c r="G350" i="1"/>
  <c r="G361" i="1"/>
  <c r="G375" i="1"/>
  <c r="G112" i="1"/>
  <c r="G478" i="1"/>
  <c r="G578" i="1"/>
  <c r="G649" i="1"/>
  <c r="G386" i="1"/>
  <c r="G489" i="1"/>
  <c r="G591" i="1"/>
  <c r="G657" i="1"/>
  <c r="G400" i="1"/>
  <c r="G503" i="1"/>
  <c r="G601" i="1"/>
  <c r="G665" i="1"/>
  <c r="G414" i="1"/>
  <c r="G514" i="1"/>
  <c r="G609" i="1"/>
  <c r="G673" i="1"/>
  <c r="G425" i="1"/>
  <c r="G528" i="1"/>
  <c r="G617" i="1"/>
  <c r="G553" i="1"/>
  <c r="G439" i="1"/>
  <c r="G542" i="1"/>
  <c r="G625" i="1"/>
  <c r="G450" i="1"/>
  <c r="G464" i="1"/>
  <c r="G567" i="1"/>
  <c r="G641" i="1"/>
  <c r="G633" i="1"/>
  <c r="F28" i="1"/>
  <c r="G24" i="1"/>
  <c r="F34" i="1"/>
  <c r="F3" i="1"/>
  <c r="F11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4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5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37" i="1"/>
  <c r="F645" i="1"/>
  <c r="F653" i="1"/>
  <c r="F661" i="1"/>
  <c r="F669" i="1"/>
  <c r="F677" i="1"/>
  <c r="F6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2" i="1"/>
  <c r="F7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671" i="1"/>
  <c r="F8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92" i="1"/>
  <c r="F600" i="1"/>
  <c r="F608" i="1"/>
  <c r="F616" i="1"/>
  <c r="F624" i="1"/>
  <c r="F632" i="1"/>
  <c r="F640" i="1"/>
  <c r="F648" i="1"/>
  <c r="F656" i="1"/>
  <c r="F664" i="1"/>
  <c r="F672" i="1"/>
  <c r="F10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9" i="1"/>
  <c r="F73" i="1"/>
  <c r="F137" i="1"/>
  <c r="F201" i="1"/>
  <c r="F265" i="1"/>
  <c r="F329" i="1"/>
  <c r="F393" i="1"/>
  <c r="F457" i="1"/>
  <c r="F521" i="1"/>
  <c r="F585" i="1"/>
  <c r="F649" i="1"/>
  <c r="F81" i="1"/>
  <c r="F145" i="1"/>
  <c r="F209" i="1"/>
  <c r="F273" i="1"/>
  <c r="F337" i="1"/>
  <c r="F401" i="1"/>
  <c r="F465" i="1"/>
  <c r="F529" i="1"/>
  <c r="F593" i="1"/>
  <c r="F657" i="1"/>
  <c r="F89" i="1"/>
  <c r="F153" i="1"/>
  <c r="F217" i="1"/>
  <c r="F281" i="1"/>
  <c r="F345" i="1"/>
  <c r="F409" i="1"/>
  <c r="F473" i="1"/>
  <c r="F537" i="1"/>
  <c r="F601" i="1"/>
  <c r="F665" i="1"/>
  <c r="F97" i="1"/>
  <c r="F161" i="1"/>
  <c r="F225" i="1"/>
  <c r="F289" i="1"/>
  <c r="F353" i="1"/>
  <c r="F417" i="1"/>
  <c r="F481" i="1"/>
  <c r="F545" i="1"/>
  <c r="F609" i="1"/>
  <c r="F673" i="1"/>
  <c r="F41" i="1"/>
  <c r="F105" i="1"/>
  <c r="F169" i="1"/>
  <c r="F233" i="1"/>
  <c r="F297" i="1"/>
  <c r="F361" i="1"/>
  <c r="F425" i="1"/>
  <c r="F489" i="1"/>
  <c r="F553" i="1"/>
  <c r="F617" i="1"/>
  <c r="F676" i="1"/>
  <c r="F49" i="1"/>
  <c r="F193" i="1"/>
  <c r="F377" i="1"/>
  <c r="F561" i="1"/>
  <c r="F57" i="1"/>
  <c r="F241" i="1"/>
  <c r="F385" i="1"/>
  <c r="F569" i="1"/>
  <c r="F65" i="1"/>
  <c r="F249" i="1"/>
  <c r="F433" i="1"/>
  <c r="F577" i="1"/>
  <c r="F305" i="1"/>
  <c r="F449" i="1"/>
  <c r="F633" i="1"/>
  <c r="F113" i="1"/>
  <c r="F257" i="1"/>
  <c r="F441" i="1"/>
  <c r="F625" i="1"/>
  <c r="F121" i="1"/>
  <c r="F129" i="1"/>
  <c r="F313" i="1"/>
  <c r="F497" i="1"/>
  <c r="F641" i="1"/>
  <c r="F177" i="1"/>
  <c r="F321" i="1"/>
  <c r="F505" i="1"/>
  <c r="F185" i="1"/>
  <c r="F369" i="1"/>
  <c r="F513" i="1"/>
  <c r="G37" i="1"/>
  <c r="G36" i="1"/>
  <c r="G31" i="1"/>
  <c r="F31" i="1"/>
  <c r="F36" i="1"/>
  <c r="G13" i="1"/>
  <c r="F37" i="1"/>
  <c r="Q14" i="1"/>
  <c r="Q28" i="1"/>
  <c r="Q29" i="1"/>
  <c r="Q32" i="1"/>
  <c r="R17" i="2" l="1"/>
  <c r="R20" i="2"/>
  <c r="R29" i="2"/>
  <c r="R31" i="2"/>
  <c r="R13" i="2"/>
  <c r="I25" i="8"/>
  <c r="U23" i="3"/>
  <c r="U24" i="3"/>
  <c r="U14" i="3"/>
  <c r="U27" i="3"/>
  <c r="U30" i="3"/>
  <c r="AM24" i="3"/>
  <c r="AM12" i="3"/>
  <c r="AM15" i="3"/>
  <c r="AM16" i="3"/>
  <c r="AM28" i="3"/>
  <c r="AM26" i="3"/>
  <c r="AM25" i="3"/>
  <c r="AM21" i="3"/>
  <c r="AM22" i="3"/>
  <c r="AM13" i="3"/>
  <c r="AM18" i="3"/>
  <c r="AM14" i="3"/>
  <c r="AM27" i="3"/>
  <c r="AM19" i="3"/>
  <c r="AM20" i="3"/>
  <c r="AM17" i="3"/>
  <c r="AM23" i="3"/>
  <c r="U17" i="3"/>
  <c r="U26" i="3"/>
  <c r="U25" i="3"/>
  <c r="U16" i="3"/>
  <c r="U21" i="3"/>
  <c r="U13" i="3"/>
  <c r="U28" i="3"/>
  <c r="U12" i="3"/>
  <c r="U19" i="3"/>
  <c r="U22" i="3"/>
  <c r="U20" i="3"/>
  <c r="U18" i="3"/>
  <c r="U15" i="3"/>
  <c r="U29" i="3"/>
  <c r="R23" i="2"/>
  <c r="R21" i="2"/>
  <c r="R26" i="2"/>
  <c r="R22" i="2"/>
  <c r="R15" i="2"/>
  <c r="R28" i="2"/>
  <c r="R27" i="2"/>
  <c r="R12" i="2"/>
  <c r="R30" i="2"/>
  <c r="Q24" i="1"/>
  <c r="Q23" i="1"/>
  <c r="Q35" i="1"/>
  <c r="Q30" i="1"/>
  <c r="Q25" i="1"/>
  <c r="Q21" i="1"/>
  <c r="Q18" i="1"/>
  <c r="Q12" i="1"/>
  <c r="Q16" i="1"/>
  <c r="Q13" i="1"/>
  <c r="Q26" i="1"/>
  <c r="Q34" i="1"/>
  <c r="Q19" i="1"/>
  <c r="Q37" i="1"/>
  <c r="Q33" i="1"/>
  <c r="Q20" i="1"/>
  <c r="Q17" i="1"/>
  <c r="Q27" i="1"/>
  <c r="Q15" i="1"/>
  <c r="Q36" i="1"/>
  <c r="Q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<sst xmlns="http://schemas.openxmlformats.org/spreadsheetml/2006/main" count="16653" uniqueCount="2317">
  <si>
    <t>Index</t>
  </si>
  <si>
    <t>League</t>
  </si>
  <si>
    <t>Club</t>
  </si>
  <si>
    <t>Player Name</t>
  </si>
  <si>
    <t>side</t>
  </si>
  <si>
    <t>x-mean Salario Anual 21+</t>
  </si>
  <si>
    <t>x-mean Salario Anual</t>
  </si>
  <si>
    <t>Weekly Wage</t>
  </si>
  <si>
    <t>Salario Semanal</t>
  </si>
  <si>
    <t>Yearly Salary</t>
  </si>
  <si>
    <t>Salario Anual</t>
  </si>
  <si>
    <t>Age</t>
  </si>
  <si>
    <t>Position</t>
  </si>
  <si>
    <t>Nationality</t>
  </si>
  <si>
    <t>Superliga</t>
  </si>
  <si>
    <t>Alsosivi</t>
  </si>
  <si>
    <t>Fabricio Coloccini</t>
  </si>
  <si>
    <t>D C</t>
  </si>
  <si>
    <t>Argentina</t>
  </si>
  <si>
    <t>Gabriel Hauche</t>
  </si>
  <si>
    <t>AM RLC, F C</t>
  </si>
  <si>
    <t>Emanuel Insúa</t>
  </si>
  <si>
    <t>D/WB/M L</t>
  </si>
  <si>
    <t>Federico Andrada</t>
  </si>
  <si>
    <t>AM LC, F C</t>
  </si>
  <si>
    <t>Gastón Gil Romero</t>
  </si>
  <si>
    <t>DM</t>
  </si>
  <si>
    <t>José Devecchi</t>
  </si>
  <si>
    <t>GK</t>
  </si>
  <si>
    <t>Emiliano Insúa</t>
  </si>
  <si>
    <t>D LC</t>
  </si>
  <si>
    <t>Francisco Cerro</t>
  </si>
  <si>
    <t>Martín Cauteruccio</t>
  </si>
  <si>
    <t>AM L, ST</t>
  </si>
  <si>
    <t>Uruguay</t>
  </si>
  <si>
    <t>Federico Milo</t>
  </si>
  <si>
    <t>Federico Gino</t>
  </si>
  <si>
    <t>Francisco Grahl</t>
  </si>
  <si>
    <t>AM/F C</t>
  </si>
  <si>
    <t>Gastón Lodico</t>
  </si>
  <si>
    <t>AM LC</t>
  </si>
  <si>
    <t>Luciano Pocrnjic</t>
  </si>
  <si>
    <t>Pablo Becker</t>
  </si>
  <si>
    <t>AM RC</t>
  </si>
  <si>
    <t>Alejandro Aranda</t>
  </si>
  <si>
    <t>ST</t>
  </si>
  <si>
    <t>Fabián Assmann</t>
  </si>
  <si>
    <t>Emanuel Iñíguez</t>
  </si>
  <si>
    <t>D RC</t>
  </si>
  <si>
    <t>Javier Iritier</t>
  </si>
  <si>
    <t>AM RLC</t>
  </si>
  <si>
    <t>Jonathan Zacaría</t>
  </si>
  <si>
    <t>D/WB/AM L</t>
  </si>
  <si>
    <t>Lautaro Rinaldi</t>
  </si>
  <si>
    <t>Leandro Maciel</t>
  </si>
  <si>
    <t>DM, M R</t>
  </si>
  <si>
    <t>Marcos Miers</t>
  </si>
  <si>
    <t>Paraguay</t>
  </si>
  <si>
    <t>Lautaro Guzmán</t>
  </si>
  <si>
    <t>AM L</t>
  </si>
  <si>
    <t>Mario López Quintana</t>
  </si>
  <si>
    <t>AM R, ST</t>
  </si>
  <si>
    <t>AM C</t>
  </si>
  <si>
    <t>D C, DM</t>
  </si>
  <si>
    <t>DM, M RC</t>
  </si>
  <si>
    <t>D R</t>
  </si>
  <si>
    <t>M C</t>
  </si>
  <si>
    <t>AM R</t>
  </si>
  <si>
    <t>D L</t>
  </si>
  <si>
    <t>M LC</t>
  </si>
  <si>
    <t>D/WB R</t>
  </si>
  <si>
    <t>M RC</t>
  </si>
  <si>
    <t>D/WB L</t>
  </si>
  <si>
    <t>AM RL</t>
  </si>
  <si>
    <t>Facundo Pérez</t>
  </si>
  <si>
    <t>D/WB/M R</t>
  </si>
  <si>
    <t>Argentinos Jr.</t>
  </si>
  <si>
    <t>Nicolás Reniero</t>
  </si>
  <si>
    <t>Enzo Kalinski</t>
  </si>
  <si>
    <t>Emanuel Herrera</t>
  </si>
  <si>
    <t>Gabriel Carabajal</t>
  </si>
  <si>
    <t>Miguel Ángel Torrén</t>
  </si>
  <si>
    <t>Federico Lanzillota</t>
  </si>
  <si>
    <t>Javier Cabrera</t>
  </si>
  <si>
    <t>Jonatan Gómez</t>
  </si>
  <si>
    <t>Lucas Villalba</t>
  </si>
  <si>
    <t>Carlos Quintana</t>
  </si>
  <si>
    <t>Elías Gómez</t>
  </si>
  <si>
    <t>Franco Moyano</t>
  </si>
  <si>
    <t>Jonathan Sandoval</t>
  </si>
  <si>
    <t>Lucas Chaves</t>
  </si>
  <si>
    <t>Diego Sosa</t>
  </si>
  <si>
    <t>Gabriel Ávalos</t>
  </si>
  <si>
    <t>Luciano Gómez</t>
  </si>
  <si>
    <t>D/WB R, DM, M RC</t>
  </si>
  <si>
    <t>Kevin Mac Allister</t>
  </si>
  <si>
    <t>D/WB RL</t>
  </si>
  <si>
    <t>Leonel Mosevich</t>
  </si>
  <si>
    <t>Fausto Vera</t>
  </si>
  <si>
    <t>Lucas Ferraz Vila</t>
  </si>
  <si>
    <t>Gastón Verón</t>
  </si>
  <si>
    <t>Matías Lugo</t>
  </si>
  <si>
    <t>Miguel Acosta</t>
  </si>
  <si>
    <t>Johan Campaña</t>
  </si>
  <si>
    <t>Colombia</t>
  </si>
  <si>
    <t>AM RL, ST</t>
  </si>
  <si>
    <t>Brazil</t>
  </si>
  <si>
    <t>Arsenal de Sarandí</t>
  </si>
  <si>
    <t>Alan Ruiz</t>
  </si>
  <si>
    <t>Daniel Sappa</t>
  </si>
  <si>
    <t>Lucas Albertengo</t>
  </si>
  <si>
    <t>Bruno Sepúlveda</t>
  </si>
  <si>
    <t>Gastón Benavídez</t>
  </si>
  <si>
    <t>Lucas Suárez</t>
  </si>
  <si>
    <t>Alejandro Medina</t>
  </si>
  <si>
    <t>Dardo Miloc</t>
  </si>
  <si>
    <t>Jorge Ortiz</t>
  </si>
  <si>
    <t>Jonathan Bottinelli</t>
  </si>
  <si>
    <t>Maximiliano Rogoski</t>
  </si>
  <si>
    <t>Nicolás Miracco</t>
  </si>
  <si>
    <t>Nicolás Castro</t>
  </si>
  <si>
    <t>Nicolás Mazzola</t>
  </si>
  <si>
    <t>Facundo Kruspzky</t>
  </si>
  <si>
    <t>Emiliano Méndez</t>
  </si>
  <si>
    <t>Emiliano Papa</t>
  </si>
  <si>
    <t>Gastón Suso</t>
  </si>
  <si>
    <t>Gastón Mansilla</t>
  </si>
  <si>
    <t>Juan Andrada</t>
  </si>
  <si>
    <t>Julián Navas</t>
  </si>
  <si>
    <t>Alejo Antilef</t>
  </si>
  <si>
    <t>Brian Farioli</t>
  </si>
  <si>
    <t>Bruno Báez</t>
  </si>
  <si>
    <t>Gonzalo Muscia</t>
  </si>
  <si>
    <t>Gonzalo Goñi</t>
  </si>
  <si>
    <t>Agustín Álvarez</t>
  </si>
  <si>
    <t>Lucas Rodríguez</t>
  </si>
  <si>
    <t>David Cabrera</t>
  </si>
  <si>
    <t>Atl Tucumán</t>
  </si>
  <si>
    <t>Santiago Vergini</t>
  </si>
  <si>
    <t>Cristian Lucchetti</t>
  </si>
  <si>
    <t>Cristian Menéndez</t>
  </si>
  <si>
    <t>Junior Benítez</t>
  </si>
  <si>
    <t>Joaquín Pereyra</t>
  </si>
  <si>
    <t>DM, AM LC</t>
  </si>
  <si>
    <t>Cristian Erbes</t>
  </si>
  <si>
    <t>Felipe Campos</t>
  </si>
  <si>
    <t>D RLC</t>
  </si>
  <si>
    <t>Chile</t>
  </si>
  <si>
    <t>Franco Mussis</t>
  </si>
  <si>
    <t>Ciro Rius</t>
  </si>
  <si>
    <t>Yonathan Cabral</t>
  </si>
  <si>
    <t>Guillermo Acosta</t>
  </si>
  <si>
    <t>Leonardo Heredia</t>
  </si>
  <si>
    <t>Marcelo Ortiz</t>
  </si>
  <si>
    <t>Ramiro Carrera</t>
  </si>
  <si>
    <t>Augusto Lotti</t>
  </si>
  <si>
    <t>Matías Orihuela</t>
  </si>
  <si>
    <t>Renzo Tesuri</t>
  </si>
  <si>
    <t>Tomás Marchiori</t>
  </si>
  <si>
    <t>Gabriel Risso Patrón</t>
  </si>
  <si>
    <t>Mauro Osores</t>
  </si>
  <si>
    <t>Agustín Lagos</t>
  </si>
  <si>
    <t>Marcos Valor</t>
  </si>
  <si>
    <t>Ramiro Ruíz Rodríguez</t>
  </si>
  <si>
    <t>Nicolás Laméndola</t>
  </si>
  <si>
    <t>Kevin Salinas</t>
  </si>
  <si>
    <t>M RLC</t>
  </si>
  <si>
    <t>D/M R</t>
  </si>
  <si>
    <t>D LC, M C</t>
  </si>
  <si>
    <t>D/M L</t>
  </si>
  <si>
    <t>Banfield</t>
  </si>
  <si>
    <t>Jesús Dátolo</t>
  </si>
  <si>
    <t>Joel Soñora</t>
  </si>
  <si>
    <t>U.S.A.</t>
  </si>
  <si>
    <t>Luciano Lollo</t>
  </si>
  <si>
    <t>Mauricio Cuero</t>
  </si>
  <si>
    <t>Nicolás Domingo</t>
  </si>
  <si>
    <t>Alejandro Cabrera</t>
  </si>
  <si>
    <t>Facundo Cambeses</t>
  </si>
  <si>
    <t>Gustavo Canto</t>
  </si>
  <si>
    <t>Juan Álvarez</t>
  </si>
  <si>
    <t>Luciano Pons</t>
  </si>
  <si>
    <t>Leonardo Flores</t>
  </si>
  <si>
    <t>Alexis Maldonado</t>
  </si>
  <si>
    <t>Agustín Urzi</t>
  </si>
  <si>
    <t>Emanuel Coronel</t>
  </si>
  <si>
    <t>Gonzalo Miceli</t>
  </si>
  <si>
    <t>Nicolás Linares</t>
  </si>
  <si>
    <t>Giuliano Galoppo</t>
  </si>
  <si>
    <t>Juan Rodríguez</t>
  </si>
  <si>
    <t>Facundo Altamirano</t>
  </si>
  <si>
    <t>Ramiro Di Luciano</t>
  </si>
  <si>
    <t>Alexis Sosa</t>
  </si>
  <si>
    <t>Iván Pereyra</t>
  </si>
  <si>
    <t>Valentín Barbero</t>
  </si>
  <si>
    <t>Alan Di Pippa</t>
  </si>
  <si>
    <t>Lautaro Ramírez</t>
  </si>
  <si>
    <t>Nigeria</t>
  </si>
  <si>
    <t>D RL</t>
  </si>
  <si>
    <t>WB/AM L</t>
  </si>
  <si>
    <t>Boca Juniors</t>
  </si>
  <si>
    <t>Eduardo Salvio</t>
  </si>
  <si>
    <t>Marcos Rojo</t>
  </si>
  <si>
    <t>Edwin Cardona</t>
  </si>
  <si>
    <t>Cristian Pavón</t>
  </si>
  <si>
    <t>Carlos Izquierdoz</t>
  </si>
  <si>
    <t>Carlos Zambrano</t>
  </si>
  <si>
    <t>Peru</t>
  </si>
  <si>
    <t>Frank Fabra</t>
  </si>
  <si>
    <t>Luis Advíncula</t>
  </si>
  <si>
    <t>Lisandro López</t>
  </si>
  <si>
    <t>Sebastián Villa</t>
  </si>
  <si>
    <t>Juan Ramírez</t>
  </si>
  <si>
    <t>Diego González</t>
  </si>
  <si>
    <t>Agustín Rossi</t>
  </si>
  <si>
    <t>Javier García</t>
  </si>
  <si>
    <t>Jorman Campuzano</t>
  </si>
  <si>
    <t>Nicolás Orsini</t>
  </si>
  <si>
    <t>Esteban Rolón</t>
  </si>
  <si>
    <t>Rodrigo Montes</t>
  </si>
  <si>
    <t>Agustín Almendra</t>
  </si>
  <si>
    <t>Agustín Obando</t>
  </si>
  <si>
    <t>Norberto Briasco</t>
  </si>
  <si>
    <t>Armenia</t>
  </si>
  <si>
    <t>Aaron Molinas</t>
  </si>
  <si>
    <t>Agustín Heredia</t>
  </si>
  <si>
    <t>Isaac Monti</t>
  </si>
  <si>
    <t>Marcelo Weigandt</t>
  </si>
  <si>
    <t>AM RC, F C</t>
  </si>
  <si>
    <t>DM, M LC</t>
  </si>
  <si>
    <t>Lucas Vázquez</t>
  </si>
  <si>
    <t>D/WB/AM R</t>
  </si>
  <si>
    <t>Bolivia</t>
  </si>
  <si>
    <t>Colón</t>
  </si>
  <si>
    <t>Federico Lértora</t>
  </si>
  <si>
    <t>Leonardo Burián</t>
  </si>
  <si>
    <t>Paolo Goltz</t>
  </si>
  <si>
    <t>Rodrigo Aliendro</t>
  </si>
  <si>
    <t>Gonzalo Piovi</t>
  </si>
  <si>
    <t>Bruno Bianchi</t>
  </si>
  <si>
    <t>Alexis Castro</t>
  </si>
  <si>
    <t>Christian Bernardi</t>
  </si>
  <si>
    <t>Wilson Morelo</t>
  </si>
  <si>
    <t>Nicolás Leguizamón</t>
  </si>
  <si>
    <t>Rafael Delgado</t>
  </si>
  <si>
    <t>Cristian Ferreira</t>
  </si>
  <si>
    <t>Eric Meza</t>
  </si>
  <si>
    <t>Mauro Formica</t>
  </si>
  <si>
    <t>Nahuel Gallardo</t>
  </si>
  <si>
    <t>Facundo Mura</t>
  </si>
  <si>
    <t>Facundo Farías</t>
  </si>
  <si>
    <t>Facundo Garcés</t>
  </si>
  <si>
    <t>Ignacio Chicco</t>
  </si>
  <si>
    <t>Lucas Beltrán</t>
  </si>
  <si>
    <t>Fabricio Hass</t>
  </si>
  <si>
    <t>Tomás Moschion</t>
  </si>
  <si>
    <t>Gian Nardelli</t>
  </si>
  <si>
    <t>Santiago Pierotti</t>
  </si>
  <si>
    <t>Leandro Quiroz</t>
  </si>
  <si>
    <t>Defensa y Justicia</t>
  </si>
  <si>
    <t>Alexis Soto</t>
  </si>
  <si>
    <t>Walter Bou</t>
  </si>
  <si>
    <t>Francisco Pizzini</t>
  </si>
  <si>
    <t>Matías Rodríguez</t>
  </si>
  <si>
    <t>D/WB RL, M R</t>
  </si>
  <si>
    <t>Tomás Martínez</t>
  </si>
  <si>
    <t>Braian Rivero</t>
  </si>
  <si>
    <t>Ezequiel Unsain</t>
  </si>
  <si>
    <t>Lucas Barrios</t>
  </si>
  <si>
    <t>Nicolás Tripichio</t>
  </si>
  <si>
    <t>D RC, M R</t>
  </si>
  <si>
    <t>Tomás Cardona</t>
  </si>
  <si>
    <t>Marcelo Benítez</t>
  </si>
  <si>
    <t>D/WB L, M C</t>
  </si>
  <si>
    <t>Raúl Loaiza</t>
  </si>
  <si>
    <t>Rodrigo Contreras</t>
  </si>
  <si>
    <t>Gabriel Hachen</t>
  </si>
  <si>
    <t>Marcos Ledesma</t>
  </si>
  <si>
    <t>Nazareno Colombo</t>
  </si>
  <si>
    <t>Adonis Frías</t>
  </si>
  <si>
    <t>Aldo Maiz</t>
  </si>
  <si>
    <t>Carlos Rotondi</t>
  </si>
  <si>
    <t>Hugo Silva</t>
  </si>
  <si>
    <t>Nicolás González</t>
  </si>
  <si>
    <t>Miguel Merentiel</t>
  </si>
  <si>
    <t>Tomás Ortíz</t>
  </si>
  <si>
    <t>Kevin Gutiérrez</t>
  </si>
  <si>
    <t>Estudiantes de La Plata</t>
  </si>
  <si>
    <t>Mariano Andújar</t>
  </si>
  <si>
    <t>Agustín Rogel</t>
  </si>
  <si>
    <t>Matías Pellegrini</t>
  </si>
  <si>
    <t>Nicolás Pasquini</t>
  </si>
  <si>
    <t>D/WB L, DM, M L</t>
  </si>
  <si>
    <t>Fernando Zuqui</t>
  </si>
  <si>
    <t>Fernando Tobio</t>
  </si>
  <si>
    <t>Juan Sánchez Miño</t>
  </si>
  <si>
    <t>D/WB L, M LC</t>
  </si>
  <si>
    <t>Leonardo Godoy</t>
  </si>
  <si>
    <t>Jaime Ayoví</t>
  </si>
  <si>
    <t>Ecuador</t>
  </si>
  <si>
    <t>Francisco Apaolaza</t>
  </si>
  <si>
    <t>Leandro Díaz</t>
  </si>
  <si>
    <t>Manuel Castro</t>
  </si>
  <si>
    <t>Fabián Noguera</t>
  </si>
  <si>
    <t>Gustavo Del Prete</t>
  </si>
  <si>
    <t>Jorge Rodríguez</t>
  </si>
  <si>
    <t>Matías Aguirregaray</t>
  </si>
  <si>
    <t>Ricardo Ramírez</t>
  </si>
  <si>
    <t>Franco Zapiola</t>
  </si>
  <si>
    <t>Emiliano González</t>
  </si>
  <si>
    <t>Mauricio Guzmán</t>
  </si>
  <si>
    <t>Aaron Spetale</t>
  </si>
  <si>
    <t>Bautista Kociubinski</t>
  </si>
  <si>
    <t>Esteban Obregón</t>
  </si>
  <si>
    <t>Franco Romero</t>
  </si>
  <si>
    <t>Jerónimo Pourtau</t>
  </si>
  <si>
    <t>Bruno Valdez</t>
  </si>
  <si>
    <t>France</t>
  </si>
  <si>
    <t>Agustín Palavecino</t>
  </si>
  <si>
    <t>Nicolás Fernández</t>
  </si>
  <si>
    <t>M R</t>
  </si>
  <si>
    <t>Gimnasia La Plata</t>
  </si>
  <si>
    <t>Luis Miguel Rodríguez</t>
  </si>
  <si>
    <t>Manuel Insaurralde</t>
  </si>
  <si>
    <t>Alexis Domínguez</t>
  </si>
  <si>
    <t>Brahian Alemán</t>
  </si>
  <si>
    <t>Emanuel Cecchini</t>
  </si>
  <si>
    <t>Nery Leyes</t>
  </si>
  <si>
    <t>Nicolás Colazo</t>
  </si>
  <si>
    <t>WB L, AM LC</t>
  </si>
  <si>
    <t>Rodrigo Rey</t>
  </si>
  <si>
    <t>Rodrigo Holgado</t>
  </si>
  <si>
    <t>Harrinson Mancilla</t>
  </si>
  <si>
    <t>Bruno Palazzo</t>
  </si>
  <si>
    <t>Agustín Ramírez</t>
  </si>
  <si>
    <t>Eric Ramírez</t>
  </si>
  <si>
    <t>Estanislao Jara</t>
  </si>
  <si>
    <t>Lucas Licht</t>
  </si>
  <si>
    <t>Leonardo Morales</t>
  </si>
  <si>
    <t>Matías Melluso</t>
  </si>
  <si>
    <t>Nelson Insfrán</t>
  </si>
  <si>
    <t>Nicolás Contín</t>
  </si>
  <si>
    <t>Matías Pérez García</t>
  </si>
  <si>
    <t>Maximiliano Coronel</t>
  </si>
  <si>
    <t>Guillermo Enrique</t>
  </si>
  <si>
    <t>Gustavo Areco</t>
  </si>
  <si>
    <t>Germán Guiffrey</t>
  </si>
  <si>
    <t>Johan Carbonero</t>
  </si>
  <si>
    <t>Godoy Cruz</t>
  </si>
  <si>
    <t>Jeison Chalá</t>
  </si>
  <si>
    <t>Néstor Breitenbruch</t>
  </si>
  <si>
    <t>Cristian Colmán</t>
  </si>
  <si>
    <t>Guillermo Ortiz</t>
  </si>
  <si>
    <t>Juan Espínola</t>
  </si>
  <si>
    <t>Martín Ojeda</t>
  </si>
  <si>
    <t>Nicolás Sánchez</t>
  </si>
  <si>
    <t>Nelson Acevedo</t>
  </si>
  <si>
    <t>Nelson Ibáñez</t>
  </si>
  <si>
    <t>Augusto Aguirre</t>
  </si>
  <si>
    <t>Damián Pérez</t>
  </si>
  <si>
    <t>Elías López</t>
  </si>
  <si>
    <t>Guillermo Pereira</t>
  </si>
  <si>
    <t>Gianluca Ferrari</t>
  </si>
  <si>
    <t>Martín Argüello</t>
  </si>
  <si>
    <t>Roberto Ramírez</t>
  </si>
  <si>
    <t>Ian Escobar</t>
  </si>
  <si>
    <t>Leonel González</t>
  </si>
  <si>
    <t>Matías Ramírez</t>
  </si>
  <si>
    <t>Marcelo Freites</t>
  </si>
  <si>
    <t>Emanuel Quinteros</t>
  </si>
  <si>
    <t>Tomás Badaloni</t>
  </si>
  <si>
    <t>Daniel Molina</t>
  </si>
  <si>
    <t>Alan Cantero</t>
  </si>
  <si>
    <t>Huracán</t>
  </si>
  <si>
    <t>Marcos Díaz</t>
  </si>
  <si>
    <t>Claudio Yacob</t>
  </si>
  <si>
    <t>Enrique Triverio</t>
  </si>
  <si>
    <t>Jonatan Galván</t>
  </si>
  <si>
    <t>Leandro Grimi</t>
  </si>
  <si>
    <t>Franco Cristaldo</t>
  </si>
  <si>
    <t>Iván Erquiaga</t>
  </si>
  <si>
    <t>Ismael Quilez</t>
  </si>
  <si>
    <t>Lucas Vera</t>
  </si>
  <si>
    <t>DM, AM RC</t>
  </si>
  <si>
    <t>Lucas Merolla</t>
  </si>
  <si>
    <t>Patricio Toranzo</t>
  </si>
  <si>
    <t>Fabián Henríquez</t>
  </si>
  <si>
    <t>José Moya</t>
  </si>
  <si>
    <t>Jonás Acevedo</t>
  </si>
  <si>
    <t>Raúl Lozano</t>
  </si>
  <si>
    <t>Sebastián Rincón</t>
  </si>
  <si>
    <t>Diego Mercado</t>
  </si>
  <si>
    <t>Walter Pérez</t>
  </si>
  <si>
    <t>D LC, M LC</t>
  </si>
  <si>
    <t>Federico Marín</t>
  </si>
  <si>
    <t>Jhonatan Candia</t>
  </si>
  <si>
    <t>Agostino Spina</t>
  </si>
  <si>
    <t>César Ibáñez</t>
  </si>
  <si>
    <t>Nicolás Silva</t>
  </si>
  <si>
    <t>Agustín Curruhinca</t>
  </si>
  <si>
    <t>Cristian Núñez</t>
  </si>
  <si>
    <t>Mexico</t>
  </si>
  <si>
    <t>D/AM L</t>
  </si>
  <si>
    <t>M L</t>
  </si>
  <si>
    <t>Independiente</t>
  </si>
  <si>
    <t>Fabricio Bustos</t>
  </si>
  <si>
    <t>Lucas Romero</t>
  </si>
  <si>
    <t>Silvio Romero</t>
  </si>
  <si>
    <t>Sebastián Sosa</t>
  </si>
  <si>
    <t>Andrés Roa</t>
  </si>
  <si>
    <t>Domingo Blanco</t>
  </si>
  <si>
    <t>Juan Manuel Insaurralde</t>
  </si>
  <si>
    <t>Joaquín Laso</t>
  </si>
  <si>
    <t>Ezequiel Muñoz</t>
  </si>
  <si>
    <t>Gonzalo Asis</t>
  </si>
  <si>
    <t>Gastón Togni</t>
  </si>
  <si>
    <t>Milton Álvarez</t>
  </si>
  <si>
    <t>Alan Soñora</t>
  </si>
  <si>
    <t>Braian Martínez</t>
  </si>
  <si>
    <t>Ayrton Costa</t>
  </si>
  <si>
    <t>Carlos Benavídez</t>
  </si>
  <si>
    <t>Juan Pacchini</t>
  </si>
  <si>
    <t>Lucas González</t>
  </si>
  <si>
    <t>Sergio Barreto</t>
  </si>
  <si>
    <t>Alan Velasco</t>
  </si>
  <si>
    <t>Jonathan Herrera</t>
  </si>
  <si>
    <t>Thomas Ortega</t>
  </si>
  <si>
    <t>Tomás Pozzo</t>
  </si>
  <si>
    <t>Federico Rotela</t>
  </si>
  <si>
    <t>WB/M R</t>
  </si>
  <si>
    <t>M RL</t>
  </si>
  <si>
    <t>Lanús</t>
  </si>
  <si>
    <t>Ángel González</t>
  </si>
  <si>
    <t>Diego Braghieri</t>
  </si>
  <si>
    <t>José Sand</t>
  </si>
  <si>
    <t>Ignacio Malcorra</t>
  </si>
  <si>
    <t>Guillermo Burdisso</t>
  </si>
  <si>
    <t>Leonel Di Placido</t>
  </si>
  <si>
    <t>Braian Aguirre</t>
  </si>
  <si>
    <t>José Manuel López</t>
  </si>
  <si>
    <t>Lucas Acosta</t>
  </si>
  <si>
    <t>Juan Pablo Cozzani</t>
  </si>
  <si>
    <t>Nicolás Morgantini</t>
  </si>
  <si>
    <t>Tomás Belmonte</t>
  </si>
  <si>
    <t>Jorge Morel</t>
  </si>
  <si>
    <t>Pedro de la Vega</t>
  </si>
  <si>
    <t>Alexandro Bernabéi</t>
  </si>
  <si>
    <t>Julián Aude</t>
  </si>
  <si>
    <t>Lautaro Morales</t>
  </si>
  <si>
    <t>Nicolás Thaller</t>
  </si>
  <si>
    <t>Ousmane Ndong</t>
  </si>
  <si>
    <t>Senegal</t>
  </si>
  <si>
    <t>Matías Esquivel</t>
  </si>
  <si>
    <t>Matías Pérez</t>
  </si>
  <si>
    <t>Juan Cisterna</t>
  </si>
  <si>
    <t>Juan Pablo Krilanovich</t>
  </si>
  <si>
    <t>Bautista Silva</t>
  </si>
  <si>
    <t>Carlos Soler</t>
  </si>
  <si>
    <t>Jonathan Rodríguez</t>
  </si>
  <si>
    <t>Newell's</t>
  </si>
  <si>
    <t>Alan Aguerre</t>
  </si>
  <si>
    <t>Cristian Lema</t>
  </si>
  <si>
    <t>Jonathan Cristaldo</t>
  </si>
  <si>
    <t>Ignacio Scocco</t>
  </si>
  <si>
    <t>Pablo Pérez</t>
  </si>
  <si>
    <t>Franco Escobar</t>
  </si>
  <si>
    <t>Maxi Rodríguez</t>
  </si>
  <si>
    <t>Franco Negri</t>
  </si>
  <si>
    <t>Fernando Belluschi</t>
  </si>
  <si>
    <t>Gabriel Compagnucci</t>
  </si>
  <si>
    <t>Ramiro Macagno</t>
  </si>
  <si>
    <t>Juan Fernando Garro</t>
  </si>
  <si>
    <t>Julián Fernández</t>
  </si>
  <si>
    <t>Jerónimo Cacciabue</t>
  </si>
  <si>
    <t>Mariano Bittolo</t>
  </si>
  <si>
    <t>Denis Rodríguez</t>
  </si>
  <si>
    <t>José Canale</t>
  </si>
  <si>
    <t>Justo Giani</t>
  </si>
  <si>
    <t>Manuel Capasso</t>
  </si>
  <si>
    <t>Maximiliano Comba</t>
  </si>
  <si>
    <t>Pablo Sabbag</t>
  </si>
  <si>
    <t>Diego Calcaterra</t>
  </si>
  <si>
    <t>Facundo Mansilla</t>
  </si>
  <si>
    <t>Francisco González</t>
  </si>
  <si>
    <t>Cameroon</t>
  </si>
  <si>
    <t>Patronato</t>
  </si>
  <si>
    <t>Héctor Canteros</t>
  </si>
  <si>
    <t>Gabriel Gudiño</t>
  </si>
  <si>
    <t>Lautaro Comas</t>
  </si>
  <si>
    <t>Bruno Urribarri</t>
  </si>
  <si>
    <t>Matías Ibáñez</t>
  </si>
  <si>
    <t>Nicolás Delgadillo</t>
  </si>
  <si>
    <t>Damián Lemos</t>
  </si>
  <si>
    <t>Facundo Cobos</t>
  </si>
  <si>
    <t>Fabio Vázquez</t>
  </si>
  <si>
    <t>Franco Leys</t>
  </si>
  <si>
    <t>Junior Arias</t>
  </si>
  <si>
    <t>Leandro Marín</t>
  </si>
  <si>
    <t>Matías Pardo</t>
  </si>
  <si>
    <t>Sebastián Sosa Sánchez</t>
  </si>
  <si>
    <t>Sergio Ojeda</t>
  </si>
  <si>
    <t>Lautaro Geminiani</t>
  </si>
  <si>
    <t>Lucas Kruspzky</t>
  </si>
  <si>
    <t>Neri Bandiera</t>
  </si>
  <si>
    <t>Martín Garay</t>
  </si>
  <si>
    <t>Matías Palavecino</t>
  </si>
  <si>
    <t>Nicolás Franco</t>
  </si>
  <si>
    <t>Oliver Benítez</t>
  </si>
  <si>
    <t>Rolando García Guerreño</t>
  </si>
  <si>
    <t>Tiago Banega</t>
  </si>
  <si>
    <t>Matías Mansilla</t>
  </si>
  <si>
    <t>Racing Club</t>
  </si>
  <si>
    <t>Leonardo Sigali</t>
  </si>
  <si>
    <t>Nery Domínguez</t>
  </si>
  <si>
    <t>Ignacio Piatti</t>
  </si>
  <si>
    <t>Gabriel Arias</t>
  </si>
  <si>
    <t>Eugenio Mena</t>
  </si>
  <si>
    <t>Leonel Miranda</t>
  </si>
  <si>
    <t>Mauricio Martínez</t>
  </si>
  <si>
    <t>Javier Correa</t>
  </si>
  <si>
    <t>Matías Rojas</t>
  </si>
  <si>
    <t>Maximiliano Lovera</t>
  </si>
  <si>
    <t>Lucas Orbán</t>
  </si>
  <si>
    <t>Darío Cvitanich</t>
  </si>
  <si>
    <t>Ezequiel Schelotto</t>
  </si>
  <si>
    <t>Italy</t>
  </si>
  <si>
    <t>Iván Pillud</t>
  </si>
  <si>
    <t>Enzo Copetti</t>
  </si>
  <si>
    <t>Joaquín Novillo</t>
  </si>
  <si>
    <t>Gustavo Cortez</t>
  </si>
  <si>
    <t>Gastón Gómez</t>
  </si>
  <si>
    <t>Tomás Chancalay</t>
  </si>
  <si>
    <t>Benjamín Garré</t>
  </si>
  <si>
    <t>Aníbal Moreno</t>
  </si>
  <si>
    <t>Agustín Rojas</t>
  </si>
  <si>
    <t>Fabricio Domínguez</t>
  </si>
  <si>
    <t>WB R, AM RC</t>
  </si>
  <si>
    <t>Federico Escobar</t>
  </si>
  <si>
    <t>Juan Cáceres</t>
  </si>
  <si>
    <t>D RC, M RC</t>
  </si>
  <si>
    <t>D RC, DM</t>
  </si>
  <si>
    <t>Daniel Juárez</t>
  </si>
  <si>
    <t>River Plate</t>
  </si>
  <si>
    <t>Franco Armani</t>
  </si>
  <si>
    <t>Enzo Pérez</t>
  </si>
  <si>
    <t>Javier Pinola</t>
  </si>
  <si>
    <t>Leonardo Ponzio</t>
  </si>
  <si>
    <t>Matías Suárez</t>
  </si>
  <si>
    <t>Paulo Díaz</t>
  </si>
  <si>
    <t>Bruno Zuculini</t>
  </si>
  <si>
    <t>Fabrizio Angileri</t>
  </si>
  <si>
    <t>Milton Casco</t>
  </si>
  <si>
    <t>Nicolás de la Cruz</t>
  </si>
  <si>
    <t>Robert Rojas</t>
  </si>
  <si>
    <t>Braian Romero</t>
  </si>
  <si>
    <t>Jonathan Maidana</t>
  </si>
  <si>
    <t>David Martínez</t>
  </si>
  <si>
    <t>Enzo Fernández</t>
  </si>
  <si>
    <t>Germán Lux</t>
  </si>
  <si>
    <t>Jorge Carrascal</t>
  </si>
  <si>
    <t>Alex Vigo</t>
  </si>
  <si>
    <t>Agustín Fontana</t>
  </si>
  <si>
    <t>Enrique Bologna</t>
  </si>
  <si>
    <t>José Paradela</t>
  </si>
  <si>
    <t>Franco Petroli</t>
  </si>
  <si>
    <t>Santiago Simón</t>
  </si>
  <si>
    <t>Benjamín Rollheiser</t>
  </si>
  <si>
    <t>Gastón González</t>
  </si>
  <si>
    <t>Rosario Central</t>
  </si>
  <si>
    <t>Diego Zabala</t>
  </si>
  <si>
    <t>Marco Ruben</t>
  </si>
  <si>
    <t>Emiliano Vecchio</t>
  </si>
  <si>
    <t>Milton Caraglio</t>
  </si>
  <si>
    <t>Leandro Desábato</t>
  </si>
  <si>
    <t>Lucas Gamba</t>
  </si>
  <si>
    <t>Damián Martínez</t>
  </si>
  <si>
    <t>Fernando Torrent</t>
  </si>
  <si>
    <t>Josué Ayala</t>
  </si>
  <si>
    <t>Martín Rabuñal</t>
  </si>
  <si>
    <t>Jorge Broun</t>
  </si>
  <si>
    <t>Emmanuel Ojeda</t>
  </si>
  <si>
    <t>Francesco Lo Celso</t>
  </si>
  <si>
    <t>Nicolás Ferreyra</t>
  </si>
  <si>
    <t>Alan Marinelli</t>
  </si>
  <si>
    <t>Gastón Ávila</t>
  </si>
  <si>
    <t>Ignacio Russo</t>
  </si>
  <si>
    <t>Lautaro Blanco</t>
  </si>
  <si>
    <t>Luca Martínez Dupuy</t>
  </si>
  <si>
    <t>Facundo Almada</t>
  </si>
  <si>
    <t>Gino Infantino</t>
  </si>
  <si>
    <t>Juan Pablo Romero</t>
  </si>
  <si>
    <t>Luciano Ferreyra</t>
  </si>
  <si>
    <t>Franco Frías</t>
  </si>
  <si>
    <t>Michael Covea</t>
  </si>
  <si>
    <t>Venezuela</t>
  </si>
  <si>
    <t>Matías Molina</t>
  </si>
  <si>
    <t>San Lorenzo</t>
  </si>
  <si>
    <t>Alejandro Donatti</t>
  </si>
  <si>
    <t>Franco Di Santo</t>
  </si>
  <si>
    <t>Ezequiel Cerutti</t>
  </si>
  <si>
    <t>Bruno Pittón</t>
  </si>
  <si>
    <t>Fernando Monetti</t>
  </si>
  <si>
    <t>Gino Peruzzi</t>
  </si>
  <si>
    <t>Néstor Ortigoza</t>
  </si>
  <si>
    <t>Augusto Batalla</t>
  </si>
  <si>
    <t>Yeison Gordillo</t>
  </si>
  <si>
    <t>Siro Rosané</t>
  </si>
  <si>
    <t>Nahuel Barrios</t>
  </si>
  <si>
    <t>Sebastián Torrico</t>
  </si>
  <si>
    <t>Cristián Zapata</t>
  </si>
  <si>
    <t>Gabriel Rojas</t>
  </si>
  <si>
    <t>Marcelo Herrera</t>
  </si>
  <si>
    <t>Federico Gattoni</t>
  </si>
  <si>
    <t>Julián Palacios</t>
  </si>
  <si>
    <t>Jalil Elías</t>
  </si>
  <si>
    <t>Alexis Sabella</t>
  </si>
  <si>
    <t>Alexander Díaz</t>
  </si>
  <si>
    <t>Agustín Martegani</t>
  </si>
  <si>
    <t>Francisco Galván</t>
  </si>
  <si>
    <t>Gastón Hernández</t>
  </si>
  <si>
    <t>Jerónimo Porto Lapegüe</t>
  </si>
  <si>
    <t>Matías Sosa</t>
  </si>
  <si>
    <t>Eduardo García</t>
  </si>
  <si>
    <t>Unión de Santa Fe</t>
  </si>
  <si>
    <t>Mauro Pittón</t>
  </si>
  <si>
    <t>Fernando Márquez</t>
  </si>
  <si>
    <t>Sebastián Moyano</t>
  </si>
  <si>
    <t>Nicolás Blandi</t>
  </si>
  <si>
    <t>Dylan Gissi</t>
  </si>
  <si>
    <t>Switzerland</t>
  </si>
  <si>
    <t>Claudio Corvalán</t>
  </si>
  <si>
    <t>Ezequiel Cañete</t>
  </si>
  <si>
    <t>Juan Manuel García</t>
  </si>
  <si>
    <t>Brian Blasi</t>
  </si>
  <si>
    <t>Emanuel Brítez</t>
  </si>
  <si>
    <t>Cristian Insaurralde</t>
  </si>
  <si>
    <t>Enzo Roldán</t>
  </si>
  <si>
    <t>Franco Calderón</t>
  </si>
  <si>
    <t>Mauro Luna Diale</t>
  </si>
  <si>
    <t>Federico Vera</t>
  </si>
  <si>
    <t>Kevin Zenón</t>
  </si>
  <si>
    <t>Juan Carlos Portillo</t>
  </si>
  <si>
    <t>D RLC, DM</t>
  </si>
  <si>
    <t>Nicolás Cordero</t>
  </si>
  <si>
    <t>Nicolás Peñailillo</t>
  </si>
  <si>
    <t>Juan Ignacio Nardoni</t>
  </si>
  <si>
    <t>Gastón Comas</t>
  </si>
  <si>
    <t>Joaquín Castellano</t>
  </si>
  <si>
    <t>Lucas Esquivel</t>
  </si>
  <si>
    <t>WB/M L</t>
  </si>
  <si>
    <t>David Silva</t>
  </si>
  <si>
    <t>Vélez</t>
  </si>
  <si>
    <t>Ricardo Centurión</t>
  </si>
  <si>
    <t>Thiago Almada</t>
  </si>
  <si>
    <t>Carlos Lampe</t>
  </si>
  <si>
    <t>Lautaro Giannetti</t>
  </si>
  <si>
    <t>Lucas Pratto</t>
  </si>
  <si>
    <t>Santiago Cáseres</t>
  </si>
  <si>
    <t>Federico Mancuello</t>
  </si>
  <si>
    <t>Lucas Hoyos</t>
  </si>
  <si>
    <t>Leonardo Jara</t>
  </si>
  <si>
    <t>Agustín Bouzat</t>
  </si>
  <si>
    <t>Matías de los Santos</t>
  </si>
  <si>
    <t>Cristian Tarragona</t>
  </si>
  <si>
    <t>Gerónimo Poblete</t>
  </si>
  <si>
    <t>Ricky Álvarez</t>
  </si>
  <si>
    <t>Lucas Janson</t>
  </si>
  <si>
    <t>Agustín Mulet</t>
  </si>
  <si>
    <t>Juan Martín Lucero</t>
  </si>
  <si>
    <t>Tomás Guidara</t>
  </si>
  <si>
    <t>Enzo Martínez</t>
  </si>
  <si>
    <t>Francisco Ortega</t>
  </si>
  <si>
    <t>Nicolás Garayalde</t>
  </si>
  <si>
    <t>Ariel Muñoz</t>
  </si>
  <si>
    <t>Lenny Lobato</t>
  </si>
  <si>
    <t>Abiel Osorio</t>
  </si>
  <si>
    <t>Juan Eloy Fanti</t>
  </si>
  <si>
    <t>Spain</t>
  </si>
  <si>
    <t>WB L, AM RL</t>
  </si>
  <si>
    <t>Central Córdoba</t>
  </si>
  <si>
    <t>Leonardo Sequeira</t>
  </si>
  <si>
    <t>Matías Mier</t>
  </si>
  <si>
    <t>Lautaro Torres</t>
  </si>
  <si>
    <t>Andrés Mehring</t>
  </si>
  <si>
    <t>Alejandro Martínez</t>
  </si>
  <si>
    <t>César Rigamonti</t>
  </si>
  <si>
    <t>Hernán López Muñoz</t>
  </si>
  <si>
    <t>Juan Cruz González</t>
  </si>
  <si>
    <t>Lucas Melano</t>
  </si>
  <si>
    <t>Cristian Vega</t>
  </si>
  <si>
    <t>Claudio Riaño</t>
  </si>
  <si>
    <t>Dixon Rentería</t>
  </si>
  <si>
    <t>Gonzalo Bettini</t>
  </si>
  <si>
    <t>Jonathan Bay</t>
  </si>
  <si>
    <t>Nahuel Banegas</t>
  </si>
  <si>
    <t>Agustín Gallo</t>
  </si>
  <si>
    <t>César Taborda</t>
  </si>
  <si>
    <t>Carlo Lattanzio</t>
  </si>
  <si>
    <t>Franco Sbuttoni</t>
  </si>
  <si>
    <t>Jesús Soraire</t>
  </si>
  <si>
    <t>Juan Galeano</t>
  </si>
  <si>
    <t>Sebastián Ribas</t>
  </si>
  <si>
    <t>Alejandro Maciel</t>
  </si>
  <si>
    <t>Julián Lobelos</t>
  </si>
  <si>
    <t>Oscar Salomón</t>
  </si>
  <si>
    <t>Platense</t>
  </si>
  <si>
    <t>Iván Gómez</t>
  </si>
  <si>
    <t>Nicolás Bertolo</t>
  </si>
  <si>
    <t>Lucas Acevedo</t>
  </si>
  <si>
    <t>Facundo Cardozo</t>
  </si>
  <si>
    <t>Horacio Tijanovich</t>
  </si>
  <si>
    <t>Julián Marcioni</t>
  </si>
  <si>
    <t>Luis Ojeda</t>
  </si>
  <si>
    <t>Mauro Bogado</t>
  </si>
  <si>
    <t>Stéfano Callegari</t>
  </si>
  <si>
    <t>Brian Mansilla</t>
  </si>
  <si>
    <t>Facundo Curuchet</t>
  </si>
  <si>
    <t>Hernán Lamberti</t>
  </si>
  <si>
    <t>Juan Infante</t>
  </si>
  <si>
    <t>Jorge de Olivera</t>
  </si>
  <si>
    <t>Matías Tissera</t>
  </si>
  <si>
    <t>Roberto Bochi</t>
  </si>
  <si>
    <t>Tomás Sandoval</t>
  </si>
  <si>
    <t>Augusto Schott</t>
  </si>
  <si>
    <t>Cristian Marcial</t>
  </si>
  <si>
    <t>Gastón Gerzel</t>
  </si>
  <si>
    <t>Luciano Recalde</t>
  </si>
  <si>
    <t>Nahuel Iribarren</t>
  </si>
  <si>
    <t>Kevin Lomónaco</t>
  </si>
  <si>
    <t>Franco Baldasarra</t>
  </si>
  <si>
    <t>Andrés Desábato</t>
  </si>
  <si>
    <t>Sarmiento</t>
  </si>
  <si>
    <t>Patricio Cucchi</t>
  </si>
  <si>
    <t>Jonathan Torres</t>
  </si>
  <si>
    <t>Braian Salvareschi</t>
  </si>
  <si>
    <t>Federico Bravo</t>
  </si>
  <si>
    <t>Gabriel Graciani</t>
  </si>
  <si>
    <t>Lautaro Montoya</t>
  </si>
  <si>
    <t>Rodrigo Salinas</t>
  </si>
  <si>
    <t>Claudio Pombo</t>
  </si>
  <si>
    <t>Yair Arismendi</t>
  </si>
  <si>
    <t>Fausto Montero</t>
  </si>
  <si>
    <t>Facundo Castet</t>
  </si>
  <si>
    <t>Federico Mancinelli</t>
  </si>
  <si>
    <t>Gervasio Núñez</t>
  </si>
  <si>
    <t>Gabriel Alanís</t>
  </si>
  <si>
    <t>Guido Mainero</t>
  </si>
  <si>
    <t>Julián Chicco</t>
  </si>
  <si>
    <t>Nicolás Bazzana</t>
  </si>
  <si>
    <t>Manuel Vicentini</t>
  </si>
  <si>
    <t>Martín García</t>
  </si>
  <si>
    <t>Sergio Quiroga</t>
  </si>
  <si>
    <t>Federico Vismara</t>
  </si>
  <si>
    <t>Federico Rasmussen</t>
  </si>
  <si>
    <t>Facundo Ferrero</t>
  </si>
  <si>
    <t>Talleres</t>
  </si>
  <si>
    <t>Carlos Auzqui</t>
  </si>
  <si>
    <t>Juan Cruz Komar</t>
  </si>
  <si>
    <t>Guido Herrera</t>
  </si>
  <si>
    <t>Enzo Díaz</t>
  </si>
  <si>
    <t>Guilherme Parede</t>
  </si>
  <si>
    <t>Diego Valoyes</t>
  </si>
  <si>
    <t>Nahuel Tenaglia</t>
  </si>
  <si>
    <t>Rafael Pérez</t>
  </si>
  <si>
    <t>Julián Velázquez</t>
  </si>
  <si>
    <t>Michael Santos</t>
  </si>
  <si>
    <t>Héctor Fertoli</t>
  </si>
  <si>
    <t>Mauro Ortiz</t>
  </si>
  <si>
    <t>Francis Mac Allister</t>
  </si>
  <si>
    <t>Juan Ignacio Méndez</t>
  </si>
  <si>
    <t>Diego García</t>
  </si>
  <si>
    <t>Joaquín Blázquez</t>
  </si>
  <si>
    <t>Ángelo Martino</t>
  </si>
  <si>
    <t>Mateo Retegui</t>
  </si>
  <si>
    <t>Matías Córdoba</t>
  </si>
  <si>
    <t>Juan Cruz Esquivel</t>
  </si>
  <si>
    <t>Federico Torres</t>
  </si>
  <si>
    <t>Renzo Paparelli</t>
  </si>
  <si>
    <t>Samuel Sosa</t>
  </si>
  <si>
    <t>Carlos Villalba</t>
  </si>
  <si>
    <t>Tipo de cambio</t>
  </si>
  <si>
    <t>Salary</t>
  </si>
  <si>
    <t>Total</t>
  </si>
  <si>
    <t>Average</t>
  </si>
  <si>
    <t>x-mean_Superliga</t>
  </si>
  <si>
    <t>x-mean_LigaMX</t>
  </si>
  <si>
    <t>x-mean_LaLiga</t>
  </si>
  <si>
    <t>mean_Superliga</t>
  </si>
  <si>
    <t>mean_LigaMX</t>
  </si>
  <si>
    <t>mean_LaLiga</t>
  </si>
  <si>
    <t>LaLiga</t>
  </si>
  <si>
    <t>Real Madrid</t>
  </si>
  <si>
    <t>Gareth Bale</t>
  </si>
  <si>
    <t>Wales</t>
  </si>
  <si>
    <t>Eden Hazard</t>
  </si>
  <si>
    <t>Belgium</t>
  </si>
  <si>
    <t>David Alaba</t>
  </si>
  <si>
    <t>Austria</t>
  </si>
  <si>
    <t>Toni Kroos</t>
  </si>
  <si>
    <t>Germany</t>
  </si>
  <si>
    <t>Luka Modrić</t>
  </si>
  <si>
    <t>Croatia</t>
  </si>
  <si>
    <t>Karim Benzema</t>
  </si>
  <si>
    <t>Thibaut Courtois</t>
  </si>
  <si>
    <t>Marcelo</t>
  </si>
  <si>
    <t>Isco</t>
  </si>
  <si>
    <t>Casemiro</t>
  </si>
  <si>
    <t>Vinícius Júnior</t>
  </si>
  <si>
    <t>Ferland Mendy</t>
  </si>
  <si>
    <t>Éder Militão</t>
  </si>
  <si>
    <t>Dani Carvajal</t>
  </si>
  <si>
    <t>Luka Jović</t>
  </si>
  <si>
    <t>Serbia</t>
  </si>
  <si>
    <t>Nacho</t>
  </si>
  <si>
    <t>Rodrygo</t>
  </si>
  <si>
    <t>Dani Ceballos</t>
  </si>
  <si>
    <t>Marco Asensio</t>
  </si>
  <si>
    <t>Mariano</t>
  </si>
  <si>
    <t>Dominican Republic</t>
  </si>
  <si>
    <t>Federico Valverde</t>
  </si>
  <si>
    <t>Jesús Vallejo</t>
  </si>
  <si>
    <t>Eduardo Camavinga</t>
  </si>
  <si>
    <t>Andriy Lunin</t>
  </si>
  <si>
    <t>Ukraine</t>
  </si>
  <si>
    <t>Alavés</t>
  </si>
  <si>
    <t>Fernando Pacheco</t>
  </si>
  <si>
    <t>Florian Lejeune</t>
  </si>
  <si>
    <t>Facundo Pellistri</t>
  </si>
  <si>
    <t>Matt Miazga</t>
  </si>
  <si>
    <t>Joselu</t>
  </si>
  <si>
    <t>Iván Martín</t>
  </si>
  <si>
    <t>Luis Rioja</t>
  </si>
  <si>
    <t>Édgar Méndez</t>
  </si>
  <si>
    <t>Manu García</t>
  </si>
  <si>
    <t>Tomás Pina</t>
  </si>
  <si>
    <t>Pere Pons</t>
  </si>
  <si>
    <t>Víctor Laguardia</t>
  </si>
  <si>
    <t>Rubén Duarte</t>
  </si>
  <si>
    <t>Mamadou Loum</t>
  </si>
  <si>
    <t>Ximo Navarro</t>
  </si>
  <si>
    <t>Martín Aguirregabiría</t>
  </si>
  <si>
    <t>Antonio Sivera</t>
  </si>
  <si>
    <t>Saúl</t>
  </si>
  <si>
    <t>Tachi</t>
  </si>
  <si>
    <t>Toni Moya</t>
  </si>
  <si>
    <t>John Guidetti</t>
  </si>
  <si>
    <t>Sweden</t>
  </si>
  <si>
    <t>Javi López</t>
  </si>
  <si>
    <t>Miguel De la Fuente</t>
  </si>
  <si>
    <t>Mamadou Sylla</t>
  </si>
  <si>
    <t>Dominik Földi</t>
  </si>
  <si>
    <t>Hungary</t>
  </si>
  <si>
    <t>Ath Bilbao</t>
  </si>
  <si>
    <t>Iñaki Williams</t>
  </si>
  <si>
    <t>Íñigo Martínez</t>
  </si>
  <si>
    <t>Raúl García</t>
  </si>
  <si>
    <t>Yuri</t>
  </si>
  <si>
    <t>Unai Simón</t>
  </si>
  <si>
    <t>Iker Muniain</t>
  </si>
  <si>
    <t>Yeray</t>
  </si>
  <si>
    <t>Ander Capa</t>
  </si>
  <si>
    <t>Dani García</t>
  </si>
  <si>
    <t>Álex Berenguer</t>
  </si>
  <si>
    <t>WB L, AM RLC</t>
  </si>
  <si>
    <t>Unai Núñez</t>
  </si>
  <si>
    <t>Mikel Vesga</t>
  </si>
  <si>
    <t>Asier Villalibre</t>
  </si>
  <si>
    <t>Unai Vencedor</t>
  </si>
  <si>
    <t>Jon Morcillo</t>
  </si>
  <si>
    <t>Jokin Ezkieta</t>
  </si>
  <si>
    <t>Dani Vivian</t>
  </si>
  <si>
    <t>Oihan Sancet</t>
  </si>
  <si>
    <t>Óscar De Marcos</t>
  </si>
  <si>
    <t>Mikel Balenziaga</t>
  </si>
  <si>
    <t>Íñigo Lekue</t>
  </si>
  <si>
    <t>D/WB RL, AM R</t>
  </si>
  <si>
    <t>Peru Nolaskoain</t>
  </si>
  <si>
    <t>Oier Zarraga</t>
  </si>
  <si>
    <t>Álex Petxarromán</t>
  </si>
  <si>
    <t>Atl Madrid</t>
  </si>
  <si>
    <t>Antoine Griezmann</t>
  </si>
  <si>
    <t>Luis Suárez</t>
  </si>
  <si>
    <t>Koke</t>
  </si>
  <si>
    <t>Jan Oblak</t>
  </si>
  <si>
    <t>Slovenia</t>
  </si>
  <si>
    <t>João Félix</t>
  </si>
  <si>
    <t>Portugal</t>
  </si>
  <si>
    <t>Mario Hermoso</t>
  </si>
  <si>
    <t>Yannick Carrasco</t>
  </si>
  <si>
    <t>Geoffrey Kondogbia</t>
  </si>
  <si>
    <t>Central African Rep.</t>
  </si>
  <si>
    <t>Thomas Lemar</t>
  </si>
  <si>
    <t>Šime Vrsaljko</t>
  </si>
  <si>
    <t>Marcos Llorente</t>
  </si>
  <si>
    <t>WB R, DM, AM/F C</t>
  </si>
  <si>
    <t>José Giménez</t>
  </si>
  <si>
    <t>Ángel Correa</t>
  </si>
  <si>
    <t>Felipe</t>
  </si>
  <si>
    <t>Stefan Savić</t>
  </si>
  <si>
    <t>Montenegro</t>
  </si>
  <si>
    <t>Matheus Cunha</t>
  </si>
  <si>
    <t>Renan Lodi</t>
  </si>
  <si>
    <t>Héctor Herrera</t>
  </si>
  <si>
    <t>Benjamin Lecomte</t>
  </si>
  <si>
    <t>Rodrigo De Paul</t>
  </si>
  <si>
    <t>Ivan Šaponjić</t>
  </si>
  <si>
    <t>Barcelona</t>
  </si>
  <si>
    <t>Ousmane Dembélé</t>
  </si>
  <si>
    <t>Samuel Umtiti</t>
  </si>
  <si>
    <t>Sergio Busquets</t>
  </si>
  <si>
    <t>Jordi Alba</t>
  </si>
  <si>
    <t>Sergi Roberto</t>
  </si>
  <si>
    <t>Frenkie de Jong</t>
  </si>
  <si>
    <t>Holland</t>
  </si>
  <si>
    <t>Memphis Depay</t>
  </si>
  <si>
    <t>Sergio Agüero</t>
  </si>
  <si>
    <t>Pierre-Emerick Aubameyang</t>
  </si>
  <si>
    <t>Gabon</t>
  </si>
  <si>
    <t>Marc-André ter Stegen</t>
  </si>
  <si>
    <t>Ferran Torres</t>
  </si>
  <si>
    <t>Gerard Piqué</t>
  </si>
  <si>
    <t>Neto</t>
  </si>
  <si>
    <t>Martin Braithwaite</t>
  </si>
  <si>
    <t>Denmark</t>
  </si>
  <si>
    <t>Clément Lenglet</t>
  </si>
  <si>
    <t>Ansu Fati</t>
  </si>
  <si>
    <t>Sergiño Dest</t>
  </si>
  <si>
    <t>Riqui Puig</t>
  </si>
  <si>
    <t>Eric García</t>
  </si>
  <si>
    <t>Ronald Araújo</t>
  </si>
  <si>
    <t>Pedri</t>
  </si>
  <si>
    <t>Luuk de Jong</t>
  </si>
  <si>
    <t>Óscar Mingueza</t>
  </si>
  <si>
    <t>Álex Collado</t>
  </si>
  <si>
    <t>Iñaki Peña</t>
  </si>
  <si>
    <t>Nico</t>
  </si>
  <si>
    <t>Moussa Wagué</t>
  </si>
  <si>
    <t>Alejandro Balde</t>
  </si>
  <si>
    <t>Gavi</t>
  </si>
  <si>
    <t>DM, AM C</t>
  </si>
  <si>
    <t>Yusuf Demir</t>
  </si>
  <si>
    <t>Betis</t>
  </si>
  <si>
    <t>Nabil Fekir</t>
  </si>
  <si>
    <t>AM, ST</t>
  </si>
  <si>
    <t>Marc Bartra</t>
  </si>
  <si>
    <t>D, DM</t>
  </si>
  <si>
    <t>Martín Montoya</t>
  </si>
  <si>
    <t>D, WB</t>
  </si>
  <si>
    <t>William Carvalho</t>
  </si>
  <si>
    <t>Joaquín</t>
  </si>
  <si>
    <t>M, AM</t>
  </si>
  <si>
    <t>Aïssa Mandi</t>
  </si>
  <si>
    <t>D</t>
  </si>
  <si>
    <t>Algeria</t>
  </si>
  <si>
    <t>Guido Rodríguez</t>
  </si>
  <si>
    <t>DM, M</t>
  </si>
  <si>
    <t>Borja Iglesias</t>
  </si>
  <si>
    <t>Emerson</t>
  </si>
  <si>
    <t>D/WB</t>
  </si>
  <si>
    <t>Andrés Guardado</t>
  </si>
  <si>
    <t>WB, DM, M/AM</t>
  </si>
  <si>
    <t>Sergio Canales</t>
  </si>
  <si>
    <t>M/AM</t>
  </si>
  <si>
    <t>Claudio Bravo</t>
  </si>
  <si>
    <t>Cristian Tello</t>
  </si>
  <si>
    <t>Víctor Ruiz</t>
  </si>
  <si>
    <t>Loren</t>
  </si>
  <si>
    <t>Juanmi</t>
  </si>
  <si>
    <t>Sídnei</t>
  </si>
  <si>
    <t>Àlex Moreno</t>
  </si>
  <si>
    <t>D/WB/M/AM</t>
  </si>
  <si>
    <t>Joel Robles</t>
  </si>
  <si>
    <t>Víctor Camarasa</t>
  </si>
  <si>
    <t>DM, M/AM</t>
  </si>
  <si>
    <t>Paul Akouokou</t>
  </si>
  <si>
    <t>Ivory Coast</t>
  </si>
  <si>
    <t>Aitor Ruibal</t>
  </si>
  <si>
    <t>Diego Laínez</t>
  </si>
  <si>
    <t>AM</t>
  </si>
  <si>
    <t>Juan Miranda</t>
  </si>
  <si>
    <t>D/WB/M</t>
  </si>
  <si>
    <t>Dani Martín</t>
  </si>
  <si>
    <t>Yassin Fekir</t>
  </si>
  <si>
    <t>Celta</t>
  </si>
  <si>
    <t>Denis Suárez</t>
  </si>
  <si>
    <t>Iago Aspas</t>
  </si>
  <si>
    <t>Javi Galán</t>
  </si>
  <si>
    <t>Santi Mina</t>
  </si>
  <si>
    <t>Hugo Mallo</t>
  </si>
  <si>
    <t>Okay Yokuşlu</t>
  </si>
  <si>
    <t>Turkey</t>
  </si>
  <si>
    <t>Jeison Murillo</t>
  </si>
  <si>
    <t>Brais Méndez</t>
  </si>
  <si>
    <t>Joseph Aidoo</t>
  </si>
  <si>
    <t>Ghana</t>
  </si>
  <si>
    <t>Néstor Araujo</t>
  </si>
  <si>
    <t>Nolito</t>
  </si>
  <si>
    <t>Renato Tapia</t>
  </si>
  <si>
    <t>Fran Beltrán</t>
  </si>
  <si>
    <t>Franco Cervi</t>
  </si>
  <si>
    <t>Rubén Blanco</t>
  </si>
  <si>
    <t>Kevin</t>
  </si>
  <si>
    <t>Augusto Solari</t>
  </si>
  <si>
    <t>José Fontán</t>
  </si>
  <si>
    <t>Matías Dituro</t>
  </si>
  <si>
    <t>Thiago Galhardo</t>
  </si>
  <si>
    <t>Miguel Baeza</t>
  </si>
  <si>
    <t>Eibar</t>
  </si>
  <si>
    <t>Edu Expósito</t>
  </si>
  <si>
    <t>Gustavo Blanco Leschuk</t>
  </si>
  <si>
    <t>Esteban Burgos</t>
  </si>
  <si>
    <t>Yoel</t>
  </si>
  <si>
    <t>Álvaro Tejero</t>
  </si>
  <si>
    <t>Sergio Álvarez</t>
  </si>
  <si>
    <t>Ander Cantero</t>
  </si>
  <si>
    <t>Toño</t>
  </si>
  <si>
    <t>Xabi Etxeita</t>
  </si>
  <si>
    <t>Quique</t>
  </si>
  <si>
    <t>Cristian Glauder</t>
  </si>
  <si>
    <t>Ager Aketxe</t>
  </si>
  <si>
    <t>Frederico Venâncio</t>
  </si>
  <si>
    <t>Fran Sol</t>
  </si>
  <si>
    <t>Javi Muñoz</t>
  </si>
  <si>
    <t>José Corpas</t>
  </si>
  <si>
    <t>Roberto Correa</t>
  </si>
  <si>
    <t>Óscar Sielva</t>
  </si>
  <si>
    <t>Stoichkov</t>
  </si>
  <si>
    <t>Roberto Olabe</t>
  </si>
  <si>
    <t>Fran Feuillassier</t>
  </si>
  <si>
    <t>Anaitz Arbilla</t>
  </si>
  <si>
    <t>D RLC, AM C</t>
  </si>
  <si>
    <t>Yanis Rahmani</t>
  </si>
  <si>
    <t>Miguel Atienza</t>
  </si>
  <si>
    <t>Espanyol</t>
  </si>
  <si>
    <t>Raúl De Tomás</t>
  </si>
  <si>
    <t>David López</t>
  </si>
  <si>
    <t>Wu Lei</t>
  </si>
  <si>
    <t>China</t>
  </si>
  <si>
    <t>Sergi Darder</t>
  </si>
  <si>
    <t>Adrián Embarba</t>
  </si>
  <si>
    <t>Aleix Vidal</t>
  </si>
  <si>
    <t>D/WB R, AM RL</t>
  </si>
  <si>
    <t>Sergi Gómez</t>
  </si>
  <si>
    <t>Leandro Cabrera</t>
  </si>
  <si>
    <t>Manu Morlanes</t>
  </si>
  <si>
    <t>Yangel Herrera</t>
  </si>
  <si>
    <t>Fernando Calero</t>
  </si>
  <si>
    <t>Oier Olazabal</t>
  </si>
  <si>
    <t>Álvaro Vadillo</t>
  </si>
  <si>
    <t>Diego López</t>
  </si>
  <si>
    <t>Óscar Gil</t>
  </si>
  <si>
    <t>Landry Dimata</t>
  </si>
  <si>
    <t>Keidi Bare</t>
  </si>
  <si>
    <t>Albania</t>
  </si>
  <si>
    <t>Adrià Pedrosa</t>
  </si>
  <si>
    <t>Fran Mérida</t>
  </si>
  <si>
    <t>Óscar Melendo</t>
  </si>
  <si>
    <t>Miguelón</t>
  </si>
  <si>
    <t>Dídac Vilà</t>
  </si>
  <si>
    <t>Nico Melamed</t>
  </si>
  <si>
    <t>Javi Puado</t>
  </si>
  <si>
    <t>Getafe</t>
  </si>
  <si>
    <t>Vitolo</t>
  </si>
  <si>
    <t>Carles Aleñá</t>
  </si>
  <si>
    <t>Djéné Dakonam</t>
  </si>
  <si>
    <t>Togo</t>
  </si>
  <si>
    <t>Sandro</t>
  </si>
  <si>
    <t>David Soria</t>
  </si>
  <si>
    <t>Jakub Jankto</t>
  </si>
  <si>
    <t>Czech Republic</t>
  </si>
  <si>
    <t>Mauro Arambarri</t>
  </si>
  <si>
    <t>Nemanja Maksimović</t>
  </si>
  <si>
    <t>Damián Suárez</t>
  </si>
  <si>
    <t>Florentino Luís</t>
  </si>
  <si>
    <t>Jaime Mata</t>
  </si>
  <si>
    <t>Enes Ünal</t>
  </si>
  <si>
    <t>Mathías Olivera</t>
  </si>
  <si>
    <t>Jorge Cuenca</t>
  </si>
  <si>
    <t>Allan Nyom</t>
  </si>
  <si>
    <t>Chema</t>
  </si>
  <si>
    <t>Erick Cabaco</t>
  </si>
  <si>
    <t>José Juan Macías</t>
  </si>
  <si>
    <t>David Timor</t>
  </si>
  <si>
    <t>Stefan Mitrović</t>
  </si>
  <si>
    <t>Jonathan Silva</t>
  </si>
  <si>
    <t>Rubén Yáñez</t>
  </si>
  <si>
    <t>Darío Poveda</t>
  </si>
  <si>
    <t>Granada</t>
  </si>
  <si>
    <t>Santiago Arias</t>
  </si>
  <si>
    <t>Rubén Rochina</t>
  </si>
  <si>
    <t>Domingos Duarte</t>
  </si>
  <si>
    <t>Maxime Gonalons</t>
  </si>
  <si>
    <t>Carlos Bacca</t>
  </si>
  <si>
    <t>Sergio Escudero</t>
  </si>
  <si>
    <t>Luis Milla</t>
  </si>
  <si>
    <t>Darwin Machís</t>
  </si>
  <si>
    <t>Jorge Molina</t>
  </si>
  <si>
    <t>Luis Abram</t>
  </si>
  <si>
    <t>Antonio Puertas</t>
  </si>
  <si>
    <t>Luís Maximiano</t>
  </si>
  <si>
    <t>Víctor Díaz</t>
  </si>
  <si>
    <t>Germán</t>
  </si>
  <si>
    <t>Aarón Escandell</t>
  </si>
  <si>
    <t>Carlos Neva</t>
  </si>
  <si>
    <t>Ángel Montoro</t>
  </si>
  <si>
    <t>Neyder Lozano</t>
  </si>
  <si>
    <t>Alberto Soro</t>
  </si>
  <si>
    <t>Yan Eteki</t>
  </si>
  <si>
    <t>Monchu</t>
  </si>
  <si>
    <t>Quini</t>
  </si>
  <si>
    <t>João Costa</t>
  </si>
  <si>
    <t>Leganés</t>
  </si>
  <si>
    <t>Javier Eraso</t>
  </si>
  <si>
    <t>José Arnáiz</t>
  </si>
  <si>
    <t>Bruno</t>
  </si>
  <si>
    <t>Kenneth Omeruo</t>
  </si>
  <si>
    <t>Gaku Shibasaki</t>
  </si>
  <si>
    <t>Japan</t>
  </si>
  <si>
    <t>Jon Bautista</t>
  </si>
  <si>
    <t>Recio</t>
  </si>
  <si>
    <t>Rubén Pardo</t>
  </si>
  <si>
    <t>Cheick Doukouré</t>
  </si>
  <si>
    <t>Fede Vico</t>
  </si>
  <si>
    <t>Rodrigo Tarín</t>
  </si>
  <si>
    <t>Iván Villar</t>
  </si>
  <si>
    <t>Juan Muñoz</t>
  </si>
  <si>
    <t>Unai Bustinza</t>
  </si>
  <si>
    <t>Sergi Palencia</t>
  </si>
  <si>
    <t>Xavi Quintillà</t>
  </si>
  <si>
    <t>Sabin Merino</t>
  </si>
  <si>
    <t>Asier Riesgo</t>
  </si>
  <si>
    <t>Yoel Bárcenas</t>
  </si>
  <si>
    <t>WB R, AM RLC</t>
  </si>
  <si>
    <t>Panama</t>
  </si>
  <si>
    <t>Borja Garcés</t>
  </si>
  <si>
    <t>Luis Perea</t>
  </si>
  <si>
    <t>Lazar Ranđelović</t>
  </si>
  <si>
    <t>Sergio González</t>
  </si>
  <si>
    <t>Javi Hernández</t>
  </si>
  <si>
    <t>Nassourou Ndongo</t>
  </si>
  <si>
    <t>Javier Avilés</t>
  </si>
  <si>
    <t>Levante</t>
  </si>
  <si>
    <t>José Campaña</t>
  </si>
  <si>
    <t>José Morales</t>
  </si>
  <si>
    <t>Aitor Fernández</t>
  </si>
  <si>
    <t>Enis Bardhi</t>
  </si>
  <si>
    <t>North Macedonia</t>
  </si>
  <si>
    <t>Coke</t>
  </si>
  <si>
    <t>Shkodran Mustafi</t>
  </si>
  <si>
    <t>Nikola Vukčević</t>
  </si>
  <si>
    <t>Carlos Clerc</t>
  </si>
  <si>
    <t>Rúben Vezo</t>
  </si>
  <si>
    <t>Dani Gómez</t>
  </si>
  <si>
    <t>Gonzalo Melero</t>
  </si>
  <si>
    <t>Nemanja Radoja</t>
  </si>
  <si>
    <t>Hernâni</t>
  </si>
  <si>
    <t>Roger Martí</t>
  </si>
  <si>
    <t>Dani Cárdenas</t>
  </si>
  <si>
    <t>Jorge De Frutos</t>
  </si>
  <si>
    <t>Roberto Soldado</t>
  </si>
  <si>
    <t>Enric Franquesa</t>
  </si>
  <si>
    <t>Jorge Miramón</t>
  </si>
  <si>
    <t>Oscar Duarte</t>
  </si>
  <si>
    <t>Costa Rica</t>
  </si>
  <si>
    <t>Mickaël Malsa</t>
  </si>
  <si>
    <t>Martinique</t>
  </si>
  <si>
    <t>Son</t>
  </si>
  <si>
    <t>Pablo Martínez</t>
  </si>
  <si>
    <t>Róber Pier</t>
  </si>
  <si>
    <t>Sergio Postigo</t>
  </si>
  <si>
    <t>Pepelu</t>
  </si>
  <si>
    <t>Álex Blesa</t>
  </si>
  <si>
    <t>Álex Cantero</t>
  </si>
  <si>
    <t>Mallorca</t>
  </si>
  <si>
    <t>Takefusa Kubo</t>
  </si>
  <si>
    <t>Pablo Maffeo</t>
  </si>
  <si>
    <t>Rodrigo Battaglia</t>
  </si>
  <si>
    <t>Ángel</t>
  </si>
  <si>
    <t>Fer Niño</t>
  </si>
  <si>
    <t>Amath N'Diaye</t>
  </si>
  <si>
    <t>Kang-In Lee</t>
  </si>
  <si>
    <t>South Korea</t>
  </si>
  <si>
    <t>Jordi Mboula</t>
  </si>
  <si>
    <t>Jaume Costa</t>
  </si>
  <si>
    <t>Martin Valjent</t>
  </si>
  <si>
    <t>Slovakia</t>
  </si>
  <si>
    <t>Dani Rodríguez</t>
  </si>
  <si>
    <t>DM, AM RLC</t>
  </si>
  <si>
    <t>Aleix Febas</t>
  </si>
  <si>
    <t>Íñigo Ruiz de Galarreta</t>
  </si>
  <si>
    <t>Dominik Greif</t>
  </si>
  <si>
    <t>Brian Oliván</t>
  </si>
  <si>
    <t>Salva Sevilla</t>
  </si>
  <si>
    <t>Aleksandar Sedlar</t>
  </si>
  <si>
    <t>Franco Russo</t>
  </si>
  <si>
    <t>Lago Júnior</t>
  </si>
  <si>
    <t>Antonio Raíllo</t>
  </si>
  <si>
    <t>Antonio Sánchez</t>
  </si>
  <si>
    <t>Abdón Prats</t>
  </si>
  <si>
    <t>Joan Sastre</t>
  </si>
  <si>
    <t>Iddrisu Baba</t>
  </si>
  <si>
    <t>Manolo Reina</t>
  </si>
  <si>
    <t>Matthew Hoppe</t>
  </si>
  <si>
    <t>Osasuna</t>
  </si>
  <si>
    <t>Jony</t>
  </si>
  <si>
    <t>WB/M/AM</t>
  </si>
  <si>
    <t>Ezequiel Ávila</t>
  </si>
  <si>
    <t>Rubén García</t>
  </si>
  <si>
    <t>Jonathan Calleri</t>
  </si>
  <si>
    <t>Facundo Roncaglia</t>
  </si>
  <si>
    <t>Rubén</t>
  </si>
  <si>
    <t>Roberto Torres</t>
  </si>
  <si>
    <t>Adrián</t>
  </si>
  <si>
    <t>Darko Brašanac</t>
  </si>
  <si>
    <t>Enric Gallego</t>
  </si>
  <si>
    <t>Sergio Herrera</t>
  </si>
  <si>
    <t>Nacho Vidal</t>
  </si>
  <si>
    <t>Oier</t>
  </si>
  <si>
    <t>D, DM, M</t>
  </si>
  <si>
    <t>Unai García</t>
  </si>
  <si>
    <t>Juan Pérez</t>
  </si>
  <si>
    <t>Ante Budimir</t>
  </si>
  <si>
    <t>Aridane</t>
  </si>
  <si>
    <t>David García</t>
  </si>
  <si>
    <t>Lucas Torró</t>
  </si>
  <si>
    <t>Jonás Ramalho</t>
  </si>
  <si>
    <t>Angola</t>
  </si>
  <si>
    <t>Manu Sánchez</t>
  </si>
  <si>
    <t>Kike Barja</t>
  </si>
  <si>
    <t>Juan Cruz</t>
  </si>
  <si>
    <t>D, WB/M</t>
  </si>
  <si>
    <t>Jon Moncayola</t>
  </si>
  <si>
    <t>Íñigo Pérez</t>
  </si>
  <si>
    <t>D/WB, DM, M</t>
  </si>
  <si>
    <t>Real Sociedad</t>
  </si>
  <si>
    <t>Adnan Januzaj</t>
  </si>
  <si>
    <t>Mikel Merino</t>
  </si>
  <si>
    <t>Alexander Sørloth</t>
  </si>
  <si>
    <t>Norway</t>
  </si>
  <si>
    <t>Asier Illarramendi</t>
  </si>
  <si>
    <t>Alexander Isak</t>
  </si>
  <si>
    <t>Nacho Monreal</t>
  </si>
  <si>
    <t>Aritz Elustondo</t>
  </si>
  <si>
    <t>Mathew Ryan</t>
  </si>
  <si>
    <t>Australia</t>
  </si>
  <si>
    <t>Igor Zubeldia</t>
  </si>
  <si>
    <t>Álex Remiro</t>
  </si>
  <si>
    <t>Mikel Oyarzábal</t>
  </si>
  <si>
    <t>Robin Le Normand</t>
  </si>
  <si>
    <t>Portu</t>
  </si>
  <si>
    <t>Ander Barrenetxea</t>
  </si>
  <si>
    <t>Andoni Gorosabel</t>
  </si>
  <si>
    <t>Ander Guevara</t>
  </si>
  <si>
    <t>Martín Zubimendi</t>
  </si>
  <si>
    <t>Carlos Fernández</t>
  </si>
  <si>
    <t>Jon Guridi</t>
  </si>
  <si>
    <t>Aihen Muñoz</t>
  </si>
  <si>
    <t>Joseba Zaldua</t>
  </si>
  <si>
    <t>Diego Rico</t>
  </si>
  <si>
    <t>Robert Navarro</t>
  </si>
  <si>
    <t>Valladolid</t>
  </si>
  <si>
    <t>Roque Mesa</t>
  </si>
  <si>
    <t>Fabián Orellana</t>
  </si>
  <si>
    <t>Lucas Olaza</t>
  </si>
  <si>
    <t>Jaouad El Yamiq</t>
  </si>
  <si>
    <t>Morocco</t>
  </si>
  <si>
    <t>Jordi Masip</t>
  </si>
  <si>
    <t>Rubén Alcaraz</t>
  </si>
  <si>
    <t>Kenan Kodro</t>
  </si>
  <si>
    <t>Bosnia &amp; Herzegovina</t>
  </si>
  <si>
    <t>Sergi Guardiola</t>
  </si>
  <si>
    <t>Kiko Olivas</t>
  </si>
  <si>
    <t>Roberto</t>
  </si>
  <si>
    <t>Marcos André</t>
  </si>
  <si>
    <t>Pablo Hervías</t>
  </si>
  <si>
    <t>Toni Villa</t>
  </si>
  <si>
    <t>Fede San Emeterio</t>
  </si>
  <si>
    <t>Javi Sánchez</t>
  </si>
  <si>
    <t>Jota</t>
  </si>
  <si>
    <t>Óscar Plano</t>
  </si>
  <si>
    <t>Luis Pérez</t>
  </si>
  <si>
    <t>Míchel</t>
  </si>
  <si>
    <t>Kike</t>
  </si>
  <si>
    <t>Saidy Janko</t>
  </si>
  <si>
    <t>Shon Weissman</t>
  </si>
  <si>
    <t>Israel</t>
  </si>
  <si>
    <t>Waldo</t>
  </si>
  <si>
    <t>Sevilla</t>
  </si>
  <si>
    <t>Anthony Martial</t>
  </si>
  <si>
    <t>Ivan Rakitic</t>
  </si>
  <si>
    <t>Nemanja Gudelj</t>
  </si>
  <si>
    <t>Munir</t>
  </si>
  <si>
    <t>Jesús Navas</t>
  </si>
  <si>
    <t>Jules Koundé</t>
  </si>
  <si>
    <t>Alejandro Gómez</t>
  </si>
  <si>
    <t>Thomas Delaney</t>
  </si>
  <si>
    <t>Erik Lamela</t>
  </si>
  <si>
    <t>Diego Carlos</t>
  </si>
  <si>
    <t>Marcos Acuña</t>
  </si>
  <si>
    <t>Fernando</t>
  </si>
  <si>
    <t>Yassine Bounou</t>
  </si>
  <si>
    <t>Youssef En-Nesyri</t>
  </si>
  <si>
    <t>Joan Jordán</t>
  </si>
  <si>
    <t>Ibrahim Amadou</t>
  </si>
  <si>
    <t>Óliver</t>
  </si>
  <si>
    <t>Suso</t>
  </si>
  <si>
    <t>Rafa Mir</t>
  </si>
  <si>
    <t>Jesús Corona</t>
  </si>
  <si>
    <t>WB R, AM RL</t>
  </si>
  <si>
    <t>Lucas Ocampos</t>
  </si>
  <si>
    <t>Óscar</t>
  </si>
  <si>
    <t>Gonzalo Montiel</t>
  </si>
  <si>
    <t>Marko Dmitrović</t>
  </si>
  <si>
    <t>Karim Rekik</t>
  </si>
  <si>
    <t>Oussama Idrissi</t>
  </si>
  <si>
    <t>Ludwig Augustinsson</t>
  </si>
  <si>
    <t>Valencia</t>
  </si>
  <si>
    <t>Gonçalo Guedes</t>
  </si>
  <si>
    <t>WB R, DM, AM RC</t>
  </si>
  <si>
    <t>Gabriel Paulista</t>
  </si>
  <si>
    <t>Jasper Cillessen</t>
  </si>
  <si>
    <t>José Gayà</t>
  </si>
  <si>
    <t>Maxi Gómez</t>
  </si>
  <si>
    <t>Hélder Costa</t>
  </si>
  <si>
    <t>Daniel Wass</t>
  </si>
  <si>
    <t>D/WB R, DM, M RLC</t>
  </si>
  <si>
    <t>Jaume Domènech</t>
  </si>
  <si>
    <t>Omar Alderete</t>
  </si>
  <si>
    <t>Denis Cheryshev</t>
  </si>
  <si>
    <t>Russia</t>
  </si>
  <si>
    <t>Cristiano Piccini</t>
  </si>
  <si>
    <t>Manu Vallejo</t>
  </si>
  <si>
    <t>Jason</t>
  </si>
  <si>
    <t>Mouctar Diakhaby</t>
  </si>
  <si>
    <t>Dimitri Foulquier</t>
  </si>
  <si>
    <t>Yunus Musah</t>
  </si>
  <si>
    <t>Uroš Račić</t>
  </si>
  <si>
    <t>Hugo Guillamón</t>
  </si>
  <si>
    <t>Hugo Duro</t>
  </si>
  <si>
    <t>Thierry Rendall Correia</t>
  </si>
  <si>
    <t>Toni Lato</t>
  </si>
  <si>
    <t>Cristian Rivero</t>
  </si>
  <si>
    <t>Álex Blanco</t>
  </si>
  <si>
    <t>Giorgi Mamardashvili</t>
  </si>
  <si>
    <t>Georgia</t>
  </si>
  <si>
    <t>Koba Lein</t>
  </si>
  <si>
    <t>Villarreal</t>
  </si>
  <si>
    <t>Pau Torres</t>
  </si>
  <si>
    <t>Dani Parejo</t>
  </si>
  <si>
    <t>Francis Coquelin</t>
  </si>
  <si>
    <t>Gerard Moreno</t>
  </si>
  <si>
    <t>Raúl Albiol</t>
  </si>
  <si>
    <t>Vicente Iborra</t>
  </si>
  <si>
    <t>Gerónimo Rulli</t>
  </si>
  <si>
    <t>Sergio Asenjo</t>
  </si>
  <si>
    <t>Paco Alcácer</t>
  </si>
  <si>
    <t>Alfonso Pedraza</t>
  </si>
  <si>
    <t>Juan Foyth</t>
  </si>
  <si>
    <t>Manu Trigueros</t>
  </si>
  <si>
    <t>Moi Gómez</t>
  </si>
  <si>
    <t>Arnaut Danjuma</t>
  </si>
  <si>
    <t>Etienne Capoue</t>
  </si>
  <si>
    <t>Boulaye Dia</t>
  </si>
  <si>
    <t>Alberto Moreno</t>
  </si>
  <si>
    <t>Serge Aurier</t>
  </si>
  <si>
    <t>Samuel Chukwueze</t>
  </si>
  <si>
    <t>Mario Gaspar</t>
  </si>
  <si>
    <t>Pervis Estupiñán</t>
  </si>
  <si>
    <t>Rubén Peña</t>
  </si>
  <si>
    <t>Yeremy Pino</t>
  </si>
  <si>
    <t>Dani Raba</t>
  </si>
  <si>
    <t>Cádiz</t>
  </si>
  <si>
    <t>Florin Andone</t>
  </si>
  <si>
    <t>Romania</t>
  </si>
  <si>
    <t>Alfonso Espino</t>
  </si>
  <si>
    <t>Álvaro Negredo</t>
  </si>
  <si>
    <t>Jeremías Ledesma</t>
  </si>
  <si>
    <t>Jens Jønsson</t>
  </si>
  <si>
    <t>Anthony Lozano</t>
  </si>
  <si>
    <t>Honduras</t>
  </si>
  <si>
    <t>Cala</t>
  </si>
  <si>
    <t>Álex Fernández</t>
  </si>
  <si>
    <t>Tomás Alarcón</t>
  </si>
  <si>
    <t>Rubén Sobrino</t>
  </si>
  <si>
    <t>José Mari</t>
  </si>
  <si>
    <t>Salvi Sánchez</t>
  </si>
  <si>
    <t>Alberto Perea</t>
  </si>
  <si>
    <t>Fali</t>
  </si>
  <si>
    <t>Iza</t>
  </si>
  <si>
    <t>Jon Ander Garrido</t>
  </si>
  <si>
    <t>Iván Alejo</t>
  </si>
  <si>
    <t>Álvaro Jiménez</t>
  </si>
  <si>
    <t>Marcos Mauro</t>
  </si>
  <si>
    <t>Varazdat Haroyan</t>
  </si>
  <si>
    <t>Carlos Akapo</t>
  </si>
  <si>
    <t>Eq. Guinea</t>
  </si>
  <si>
    <t>David Gil</t>
  </si>
  <si>
    <t>Martín Calderón</t>
  </si>
  <si>
    <t>Milutin Osmajić</t>
  </si>
  <si>
    <t>Santiago Arzamendia</t>
  </si>
  <si>
    <t>Víctor Chust</t>
  </si>
  <si>
    <t>Elche</t>
  </si>
  <si>
    <t>Darío Benedetto</t>
  </si>
  <si>
    <t>Kiko Casilla</t>
  </si>
  <si>
    <t>Guido Carrillo</t>
  </si>
  <si>
    <t>Omar Mascarell</t>
  </si>
  <si>
    <t>Lucas Pérez</t>
  </si>
  <si>
    <t>Edgar Badía</t>
  </si>
  <si>
    <t>Fidel Chaves</t>
  </si>
  <si>
    <t>Javier Pastore</t>
  </si>
  <si>
    <t>Johan Mojica</t>
  </si>
  <si>
    <t>Gonzalo Verdú</t>
  </si>
  <si>
    <t>Pedro Bigas</t>
  </si>
  <si>
    <t>D LC, DM</t>
  </si>
  <si>
    <t>Josan Ferrández</t>
  </si>
  <si>
    <t>Iván Marcone</t>
  </si>
  <si>
    <t>Lucas Boyé</t>
  </si>
  <si>
    <t>Pablo Piatti</t>
  </si>
  <si>
    <t>Antonio Barragán</t>
  </si>
  <si>
    <t>Enzo Roco</t>
  </si>
  <si>
    <t>Gerard Gumbau</t>
  </si>
  <si>
    <t>Pere Milla</t>
  </si>
  <si>
    <t>Tete Morente</t>
  </si>
  <si>
    <t>Helibelton Palacios</t>
  </si>
  <si>
    <t>Josema Sánchez</t>
  </si>
  <si>
    <t>Axel Werner</t>
  </si>
  <si>
    <t>Raúl Guti</t>
  </si>
  <si>
    <t>Huesca</t>
  </si>
  <si>
    <t>Jaime Seoane</t>
  </si>
  <si>
    <t>Adolfo Gaich</t>
  </si>
  <si>
    <t>Andrés Fernández</t>
  </si>
  <si>
    <t>Julio Buffarini</t>
  </si>
  <si>
    <t>Isidro Pitta</t>
  </si>
  <si>
    <t>Marc Mateu</t>
  </si>
  <si>
    <t>D/WB L, AM LC</t>
  </si>
  <si>
    <t>Cristian Salvador</t>
  </si>
  <si>
    <t>David Ferreiro</t>
  </si>
  <si>
    <t>Ignasi Miquel</t>
  </si>
  <si>
    <t>Mikel Rico</t>
  </si>
  <si>
    <t>Pablo Insua</t>
  </si>
  <si>
    <t>Dani Escriche</t>
  </si>
  <si>
    <t>Florian Miguel</t>
  </si>
  <si>
    <t>Enzo Lombardo</t>
  </si>
  <si>
    <t>Pedro Mosquera</t>
  </si>
  <si>
    <t>Andrei Raţiu</t>
  </si>
  <si>
    <t>Jorge Pulido</t>
  </si>
  <si>
    <t>Juan Carlos</t>
  </si>
  <si>
    <t>Kelechi Nwakali</t>
  </si>
  <si>
    <t>Miguel San Román</t>
  </si>
  <si>
    <t>Instances</t>
  </si>
  <si>
    <t>Promedio</t>
  </si>
  <si>
    <t>Salario Anual 23+</t>
  </si>
  <si>
    <t>x-mean Salario Anual 23+</t>
  </si>
  <si>
    <t>Sum</t>
  </si>
  <si>
    <t>Totals</t>
  </si>
  <si>
    <t>Sum%</t>
  </si>
  <si>
    <t>Instances%</t>
  </si>
  <si>
    <t>PROMEDIOS</t>
  </si>
  <si>
    <t>TIPO DE CAMBIO</t>
  </si>
  <si>
    <t>CLUBS</t>
  </si>
  <si>
    <t>Variaciòn</t>
  </si>
  <si>
    <t>Variación</t>
  </si>
  <si>
    <t>Side</t>
  </si>
  <si>
    <t>Liga MX</t>
  </si>
  <si>
    <t>Cruz Azul</t>
  </si>
  <si>
    <t>José de Jesús Corona</t>
  </si>
  <si>
    <t>Pablo Aguilar</t>
  </si>
  <si>
    <t>Adrián Aldrete</t>
  </si>
  <si>
    <t>Luis Romo</t>
  </si>
  <si>
    <t>Rómulo Otero</t>
  </si>
  <si>
    <t>Julio César Domínguez</t>
  </si>
  <si>
    <t>Guillermo Fernández</t>
  </si>
  <si>
    <t>Orbelín Pineda</t>
  </si>
  <si>
    <t>Roberto Alvarado</t>
  </si>
  <si>
    <t>Luis Ángel Mendoza</t>
  </si>
  <si>
    <t>Bryan Angulo</t>
  </si>
  <si>
    <t>Walter Montoya</t>
  </si>
  <si>
    <t>Rafael Baca</t>
  </si>
  <si>
    <t>Sebastián Jurado</t>
  </si>
  <si>
    <t>Yoshimar Yotún</t>
  </si>
  <si>
    <t>José Joaquín Martínez</t>
  </si>
  <si>
    <t>Andrés Gudiño</t>
  </si>
  <si>
    <t>Alexis Peña</t>
  </si>
  <si>
    <t>Ignacio Rivero</t>
  </si>
  <si>
    <t>Lucas Passerini</t>
  </si>
  <si>
    <t>Juan Escobar</t>
  </si>
  <si>
    <t>Santiago Giménez</t>
  </si>
  <si>
    <t>Josué Reyes</t>
  </si>
  <si>
    <t>Jaiber Jiménez</t>
  </si>
  <si>
    <t>Atlas</t>
  </si>
  <si>
    <t>Camilo Vargas</t>
  </si>
  <si>
    <t>Julio Furch</t>
  </si>
  <si>
    <t>Luis Reyes</t>
  </si>
  <si>
    <t>Martín Nervo</t>
  </si>
  <si>
    <t>José Javier Abella</t>
  </si>
  <si>
    <t>Anderson Santamaría</t>
  </si>
  <si>
    <t>Aldo Paúl Rocha</t>
  </si>
  <si>
    <t>Brayan Garnica</t>
  </si>
  <si>
    <t>Julián Quiñones</t>
  </si>
  <si>
    <t>Aníbal Chalá</t>
  </si>
  <si>
    <t>José Hernández</t>
  </si>
  <si>
    <t>Gonzalo Maroni</t>
  </si>
  <si>
    <t>Jesús Angulo</t>
  </si>
  <si>
    <t>Franco Troyansky</t>
  </si>
  <si>
    <t>Gaddi Aguirre</t>
  </si>
  <si>
    <t>Edgar Zaldívar</t>
  </si>
  <si>
    <t>Diego Barbosa</t>
  </si>
  <si>
    <t>Ían Torres</t>
  </si>
  <si>
    <t>Alan Reyes</t>
  </si>
  <si>
    <t>Edyairth Ortega</t>
  </si>
  <si>
    <t>Brayton Vázquez</t>
  </si>
  <si>
    <t>Ángel Márquez</t>
  </si>
  <si>
    <t>Enric Baquero</t>
  </si>
  <si>
    <t>WB L</t>
  </si>
  <si>
    <t>Chivas</t>
  </si>
  <si>
    <t>Oribe Peralta</t>
  </si>
  <si>
    <t>Jesús Molina</t>
  </si>
  <si>
    <t>Isaac Brizuela</t>
  </si>
  <si>
    <t>D/AM R</t>
  </si>
  <si>
    <t>Miguel Ángel Ponce</t>
  </si>
  <si>
    <t>Cristian Calderón</t>
  </si>
  <si>
    <t>Hiram Mier</t>
  </si>
  <si>
    <t>Antonio Briseño</t>
  </si>
  <si>
    <t>Jesús Sánchez</t>
  </si>
  <si>
    <t>Uriel Antuna</t>
  </si>
  <si>
    <t>José Antonio Rodríguez</t>
  </si>
  <si>
    <t>Ángel Zaldívar</t>
  </si>
  <si>
    <t>Alexis Vega</t>
  </si>
  <si>
    <t>Raúl Gudiño</t>
  </si>
  <si>
    <t>Carlos Cisneros</t>
  </si>
  <si>
    <t>Fernando Beltrán</t>
  </si>
  <si>
    <t>Jesús Ricardo Angulo</t>
  </si>
  <si>
    <t>Ronaldo Cisneros</t>
  </si>
  <si>
    <t>Sergio Flores</t>
  </si>
  <si>
    <t>César Huerta</t>
  </si>
  <si>
    <t>Alejandro Mayorga</t>
  </si>
  <si>
    <t>José de Jesús Godínez</t>
  </si>
  <si>
    <t>Miguel Jiménez</t>
  </si>
  <si>
    <t>Eduardo Torres</t>
  </si>
  <si>
    <t>Juan Aguayo</t>
  </si>
  <si>
    <t>León</t>
  </si>
  <si>
    <t>Elías Hernández</t>
  </si>
  <si>
    <t>Rodolfo Cota</t>
  </si>
  <si>
    <t>Ángel Mena</t>
  </si>
  <si>
    <t>Luis Montes</t>
  </si>
  <si>
    <t>Emmanuel Gigliotti</t>
  </si>
  <si>
    <t>Fernando Navarro</t>
  </si>
  <si>
    <t>Andrés Mosquera</t>
  </si>
  <si>
    <t>Osvaldo Rodríguez</t>
  </si>
  <si>
    <t>Iván Rodríguez</t>
  </si>
  <si>
    <t>William Tesillo</t>
  </si>
  <si>
    <t>Alfonso Blanco</t>
  </si>
  <si>
    <t>Gil Giovanni Burón</t>
  </si>
  <si>
    <t>Jaine Barreiro</t>
  </si>
  <si>
    <t>Víctor Dávila</t>
  </si>
  <si>
    <t>Jean Meneses</t>
  </si>
  <si>
    <t>Omar Fernández</t>
  </si>
  <si>
    <t>José David Ramírez</t>
  </si>
  <si>
    <t>Santiago Colombatto</t>
  </si>
  <si>
    <t>Ramiro González</t>
  </si>
  <si>
    <t>Santiago Ormeño</t>
  </si>
  <si>
    <t>Iván Vázquez Mellado</t>
  </si>
  <si>
    <t>Jorge Díaz</t>
  </si>
  <si>
    <t>Fernando Morales</t>
  </si>
  <si>
    <t>Armando León</t>
  </si>
  <si>
    <t>Fidel Ambríz</t>
  </si>
  <si>
    <t>Necaxa</t>
  </si>
  <si>
    <t>Ángel Sepúlveda</t>
  </si>
  <si>
    <t>Agustín Oliveros</t>
  </si>
  <si>
    <t>Jesús Escoboza</t>
  </si>
  <si>
    <t>Luis Fernando Quintana</t>
  </si>
  <si>
    <t>Mauro Quiroga</t>
  </si>
  <si>
    <t>Maximiliano Salas</t>
  </si>
  <si>
    <t>Fernando González</t>
  </si>
  <si>
    <t>Luis Malagón</t>
  </si>
  <si>
    <t>Fernando Meza</t>
  </si>
  <si>
    <t>Jonathan González</t>
  </si>
  <si>
    <t>Fabricio Formiliano</t>
  </si>
  <si>
    <t>Édgar Hernández</t>
  </si>
  <si>
    <t>Vicente Poggi</t>
  </si>
  <si>
    <t>Rodrigo Aguirre</t>
  </si>
  <si>
    <t>Bryan Carvallo</t>
  </si>
  <si>
    <t>Julio González</t>
  </si>
  <si>
    <t>Facundo Batista</t>
  </si>
  <si>
    <t>Alan Medina</t>
  </si>
  <si>
    <t>Idekel Domínguez</t>
  </si>
  <si>
    <t>Alejandro Zendejas</t>
  </si>
  <si>
    <t>Alejandro Andrade</t>
  </si>
  <si>
    <t>Luis Arcadio García</t>
  </si>
  <si>
    <t>Fernando Arce Jr.</t>
  </si>
  <si>
    <t>Sergio Bareiro</t>
  </si>
  <si>
    <t>José Ruiz</t>
  </si>
  <si>
    <t>Santos Laguna</t>
  </si>
  <si>
    <t>Andrés Ibargüen</t>
  </si>
  <si>
    <t>Diego Valdés</t>
  </si>
  <si>
    <t>Brian Lozano</t>
  </si>
  <si>
    <t>Carlos Acevedo</t>
  </si>
  <si>
    <t>Ayrton Preciado</t>
  </si>
  <si>
    <t>Alessio da Cruz</t>
  </si>
  <si>
    <t>Hugo Rodríguez</t>
  </si>
  <si>
    <t>Gibrán Lajud</t>
  </si>
  <si>
    <t>Jesús Isijara</t>
  </si>
  <si>
    <t>Dória</t>
  </si>
  <si>
    <t>Fernando Gorriarán</t>
  </si>
  <si>
    <t>Félix Torres</t>
  </si>
  <si>
    <t>Juan Otero</t>
  </si>
  <si>
    <t>Emilio Orrantia</t>
  </si>
  <si>
    <t>Alan Cervantes</t>
  </si>
  <si>
    <t>Ismael Govea</t>
  </si>
  <si>
    <t>Ulises Rivas</t>
  </si>
  <si>
    <t>David Andrade</t>
  </si>
  <si>
    <t>Eduardo Aguirre</t>
  </si>
  <si>
    <t>Ignacio Jeraldino</t>
  </si>
  <si>
    <t>Omar Campos</t>
  </si>
  <si>
    <t>Ronaldo Prieto</t>
  </si>
  <si>
    <t>Édgar Games</t>
  </si>
  <si>
    <t>Jonathan Díaz</t>
  </si>
  <si>
    <t>José Andrés Ávila</t>
  </si>
  <si>
    <t>Luis González</t>
  </si>
  <si>
    <t>América</t>
  </si>
  <si>
    <t>Guillermo Ochoa</t>
  </si>
  <si>
    <t>Emanuel Aguilera</t>
  </si>
  <si>
    <t>Henry Martín</t>
  </si>
  <si>
    <t>Roger Martínez</t>
  </si>
  <si>
    <t>Richard Sánchez</t>
  </si>
  <si>
    <t>Sebastián Córdova</t>
  </si>
  <si>
    <t>Pedro Aquino</t>
  </si>
  <si>
    <t>Miguel Layún</t>
  </si>
  <si>
    <t>Luis Fuentes</t>
  </si>
  <si>
    <t>Jorge Sánchez</t>
  </si>
  <si>
    <t>Renato Ibarra</t>
  </si>
  <si>
    <t>Sebastián Cáceres</t>
  </si>
  <si>
    <t>Federico Viñas</t>
  </si>
  <si>
    <t>Óscar Jiménez</t>
  </si>
  <si>
    <t>Mauro Laínez</t>
  </si>
  <si>
    <t>Nicolás Benedetti</t>
  </si>
  <si>
    <t>Mario Osuna</t>
  </si>
  <si>
    <t>Fernando Madrigal</t>
  </si>
  <si>
    <t>Álvaro Fidalgo</t>
  </si>
  <si>
    <t>Leo Suárez</t>
  </si>
  <si>
    <t>Salvador Reyes</t>
  </si>
  <si>
    <t>Jordan Silva</t>
  </si>
  <si>
    <t>Santiago Naveda</t>
  </si>
  <si>
    <t>Antonio de Jesús López</t>
  </si>
  <si>
    <t>Monterrey</t>
  </si>
  <si>
    <t>Vincent Janssen</t>
  </si>
  <si>
    <t>Joel Campbell</t>
  </si>
  <si>
    <t>Esteban Andrada</t>
  </si>
  <si>
    <t>Héctor Moreno</t>
  </si>
  <si>
    <t>Erick Aguirre</t>
  </si>
  <si>
    <t>D RL, DM</t>
  </si>
  <si>
    <t>Jesús Gallardo</t>
  </si>
  <si>
    <t>César Montes</t>
  </si>
  <si>
    <t>Carlos Rodríguez</t>
  </si>
  <si>
    <t>Maximiliano Meza</t>
  </si>
  <si>
    <t>Stefan Medina</t>
  </si>
  <si>
    <t>Rogelio Funes Mori</t>
  </si>
  <si>
    <t>Alfonso González</t>
  </si>
  <si>
    <t>Celso Ortiz</t>
  </si>
  <si>
    <t>Matías Kranevitter</t>
  </si>
  <si>
    <t>Duván Vergara</t>
  </si>
  <si>
    <t>Sebastián Vegas</t>
  </si>
  <si>
    <t>Luis Alberto Cárdenas</t>
  </si>
  <si>
    <t>Edson Gutiérrez</t>
  </si>
  <si>
    <t>José Alvarado</t>
  </si>
  <si>
    <t>Daniel Parra</t>
  </si>
  <si>
    <t>Axel Grijalva</t>
  </si>
  <si>
    <t>Kevin Ortega</t>
  </si>
  <si>
    <t>Luis Gustavo Sánchez</t>
  </si>
  <si>
    <t>Ali Ávila</t>
  </si>
  <si>
    <t>Francisco Guerrero</t>
  </si>
  <si>
    <t>Puebla</t>
  </si>
  <si>
    <t>Antony Silva</t>
  </si>
  <si>
    <t>Diego de Buen</t>
  </si>
  <si>
    <t>Clifford Aboagye</t>
  </si>
  <si>
    <t>Gustavo Ferrareis</t>
  </si>
  <si>
    <t>Javier Salas</t>
  </si>
  <si>
    <t>Alejandro Tabó</t>
  </si>
  <si>
    <t>Dieter Villalpando</t>
  </si>
  <si>
    <t>Fernando Aristeguieta</t>
  </si>
  <si>
    <t>George Corral</t>
  </si>
  <si>
    <t>Juan Pablo Segovia</t>
  </si>
  <si>
    <t>Pablo Parra</t>
  </si>
  <si>
    <t>Amaury Escoto</t>
  </si>
  <si>
    <t>Daniel Álvarez</t>
  </si>
  <si>
    <t>Guillermo Martínez</t>
  </si>
  <si>
    <t>Maximiliano Araújo</t>
  </si>
  <si>
    <t>Emanuel Gularte</t>
  </si>
  <si>
    <t>Jhory Celaya</t>
  </si>
  <si>
    <t>Lucas Maia</t>
  </si>
  <si>
    <t>Daniel Aguilar</t>
  </si>
  <si>
    <t>Ramón Juárez</t>
  </si>
  <si>
    <t>Raul Castillo</t>
  </si>
  <si>
    <t>Ivo Vázquez</t>
  </si>
  <si>
    <t>Jesús Iván Rodríguez</t>
  </si>
  <si>
    <t>Daniel Hernández</t>
  </si>
  <si>
    <t>Martín Lagunes</t>
  </si>
  <si>
    <t>Diego Reyes</t>
  </si>
  <si>
    <t>San Luis</t>
  </si>
  <si>
    <t>Adam Bareiro</t>
  </si>
  <si>
    <t>Emmanuel García</t>
  </si>
  <si>
    <t>Marcelo Barovero</t>
  </si>
  <si>
    <t>Javier Güemez</t>
  </si>
  <si>
    <t>Damián Batallini</t>
  </si>
  <si>
    <t>Unai Bilbao</t>
  </si>
  <si>
    <t>Germán Berterame</t>
  </si>
  <si>
    <t>Léo Coelho</t>
  </si>
  <si>
    <t>Andrés Vombergar</t>
  </si>
  <si>
    <t>Jair Díaz</t>
  </si>
  <si>
    <t>Juan Manuel Sanabria</t>
  </si>
  <si>
    <t>Juan David Castro</t>
  </si>
  <si>
    <t>Facundo Waller</t>
  </si>
  <si>
    <t>Héctor Mascorro</t>
  </si>
  <si>
    <t>Jhon Duque</t>
  </si>
  <si>
    <t>David Rodriguez</t>
  </si>
  <si>
    <t>Efraín Orona</t>
  </si>
  <si>
    <t>Ricardo Chávez</t>
  </si>
  <si>
    <t>Zahid Muñoz</t>
  </si>
  <si>
    <t>Andrés Sánchez</t>
  </si>
  <si>
    <t>Eric Cantú</t>
  </si>
  <si>
    <t>Rivaldo Lozano</t>
  </si>
  <si>
    <t>William Mejía</t>
  </si>
  <si>
    <t>Fernan Aguilar</t>
  </si>
  <si>
    <t>Toluca</t>
  </si>
  <si>
    <t>Jorge Torres Nilo</t>
  </si>
  <si>
    <t>Gallito Vázquez</t>
  </si>
  <si>
    <t>Antonio Ríos</t>
  </si>
  <si>
    <t>Rubens Sambueza</t>
  </si>
  <si>
    <t>Michael Estrada</t>
  </si>
  <si>
    <t>Alfredo Saldívar</t>
  </si>
  <si>
    <t>Diego</t>
  </si>
  <si>
    <t>Raúl López</t>
  </si>
  <si>
    <t>Felipe Pardo</t>
  </si>
  <si>
    <t>Miguel Barbieri</t>
  </si>
  <si>
    <t>Pedro Canelo</t>
  </si>
  <si>
    <t>Luis Manuel García</t>
  </si>
  <si>
    <t>Claudio Baeza</t>
  </si>
  <si>
    <t>Braian Samudio</t>
  </si>
  <si>
    <t>Diego Chávez</t>
  </si>
  <si>
    <t>Oscar Vanegas</t>
  </si>
  <si>
    <t>Kevin Castañeda</t>
  </si>
  <si>
    <t>Pablo González</t>
  </si>
  <si>
    <t>Ian</t>
  </si>
  <si>
    <t>Diego Rosales</t>
  </si>
  <si>
    <t>Haret Ortega</t>
  </si>
  <si>
    <t>Brandon Sartiaguín</t>
  </si>
  <si>
    <t>Juan De Dios Gamboa</t>
  </si>
  <si>
    <t>Alan Rodríguez</t>
  </si>
  <si>
    <t>Juárez</t>
  </si>
  <si>
    <t>Hugo González</t>
  </si>
  <si>
    <t>Diego Rolan</t>
  </si>
  <si>
    <t>Darío Lezcano</t>
  </si>
  <si>
    <t>Gabriel Fernández</t>
  </si>
  <si>
    <t>Joaquín Esquivel</t>
  </si>
  <si>
    <t>Paul Aguilar</t>
  </si>
  <si>
    <t>Alberto Joshimar Acosta</t>
  </si>
  <si>
    <t>Carlos Felipe Rodríguez</t>
  </si>
  <si>
    <t>José Antonio Madueña</t>
  </si>
  <si>
    <t>Fabián Castillo</t>
  </si>
  <si>
    <t>Jaime Gómez</t>
  </si>
  <si>
    <t>Jefferson Intriago</t>
  </si>
  <si>
    <t>Maximiliano Olivera</t>
  </si>
  <si>
    <t>Matías García</t>
  </si>
  <si>
    <t>Adrián Mora</t>
  </si>
  <si>
    <t>Flavio Santos</t>
  </si>
  <si>
    <t>Hedgardo Marín</t>
  </si>
  <si>
    <t>Andrés Iniestra</t>
  </si>
  <si>
    <t>Garcia Tena</t>
  </si>
  <si>
    <t>Victor Velázquez</t>
  </si>
  <si>
    <t>Fernandinho</t>
  </si>
  <si>
    <t>Luis Pavez</t>
  </si>
  <si>
    <t>Carlos Rosel</t>
  </si>
  <si>
    <t>WB L, M RL</t>
  </si>
  <si>
    <t>José Juan García</t>
  </si>
  <si>
    <t>Óscar Macías</t>
  </si>
  <si>
    <t>Mazatlán</t>
  </si>
  <si>
    <t>Camilo Sanvezzo</t>
  </si>
  <si>
    <t>Giovanni Augusto</t>
  </si>
  <si>
    <t>Nogueira</t>
  </si>
  <si>
    <t>Michael Rangel</t>
  </si>
  <si>
    <t>Gael Sandoval</t>
  </si>
  <si>
    <t>Néstor Vidrio</t>
  </si>
  <si>
    <t>Jesús Eduardo Zavala</t>
  </si>
  <si>
    <t>Nicolás Vikonis</t>
  </si>
  <si>
    <t>Bryan Colula</t>
  </si>
  <si>
    <t>Ulises Cardona</t>
  </si>
  <si>
    <t>Alfonso Sánchez</t>
  </si>
  <si>
    <t>Gonzalo Freitas</t>
  </si>
  <si>
    <t>Carlos Vargas</t>
  </si>
  <si>
    <t>Daniel Amador</t>
  </si>
  <si>
    <t>Jorge Zárate</t>
  </si>
  <si>
    <t>Richard Ríos</t>
  </si>
  <si>
    <t>Manuel Pérez</t>
  </si>
  <si>
    <t>Jorge Padilla</t>
  </si>
  <si>
    <t>Nicolás Díaz</t>
  </si>
  <si>
    <t>Roberto Meraz</t>
  </si>
  <si>
    <t>Ricardo Gutiérrez</t>
  </si>
  <si>
    <t>Brian Rubio</t>
  </si>
  <si>
    <t>Iván Moreno</t>
  </si>
  <si>
    <t>Andrés Montaño</t>
  </si>
  <si>
    <t>Pachuca</t>
  </si>
  <si>
    <t>Gustavo Cabral</t>
  </si>
  <si>
    <t>Jorge Hernández</t>
  </si>
  <si>
    <t>Ismael Sosa</t>
  </si>
  <si>
    <t>Oscar Murillo</t>
  </si>
  <si>
    <t>Víctor Guzmán</t>
  </si>
  <si>
    <t>Oscar Ustari</t>
  </si>
  <si>
    <t>Avilés Hurtado</t>
  </si>
  <si>
    <t>Yairo Moreno</t>
  </si>
  <si>
    <t>Romario Ibarra</t>
  </si>
  <si>
    <t>Santiago Mosquera</t>
  </si>
  <si>
    <t>Kevin Álvarez</t>
  </si>
  <si>
    <t>Miguel Ángel Herrera</t>
  </si>
  <si>
    <t>Matías Catalán</t>
  </si>
  <si>
    <t>Roberto de la Rosa</t>
  </si>
  <si>
    <t>Nicolás Ibáñez</t>
  </si>
  <si>
    <t>Luis Chávez</t>
  </si>
  <si>
    <t>Pablo López</t>
  </si>
  <si>
    <t>Tony Figueroa</t>
  </si>
  <si>
    <t>Miguel Ángel Tapias</t>
  </si>
  <si>
    <t>Emmanuel Quezada</t>
  </si>
  <si>
    <t>Erick Sánchez</t>
  </si>
  <si>
    <t>Daniel Aceves</t>
  </si>
  <si>
    <t>René López</t>
  </si>
  <si>
    <t>Carlos Moreno</t>
  </si>
  <si>
    <t>José Ángel Baldovinos</t>
  </si>
  <si>
    <t>Jesús Hernández</t>
  </si>
  <si>
    <t>Pumas</t>
  </si>
  <si>
    <t>Alfredo Talavera</t>
  </si>
  <si>
    <t>Juan Dinenno</t>
  </si>
  <si>
    <t>Nicolás Freire</t>
  </si>
  <si>
    <t>Alan Mozo</t>
  </si>
  <si>
    <t>Erik Lira</t>
  </si>
  <si>
    <t>Favio Álvarez</t>
  </si>
  <si>
    <t>Rogério</t>
  </si>
  <si>
    <t>Carlos Gutiérrez</t>
  </si>
  <si>
    <t>Efraín Velarde</t>
  </si>
  <si>
    <t>Leonel López</t>
  </si>
  <si>
    <t>Sebastián Saucedo</t>
  </si>
  <si>
    <t>Higor Meritão</t>
  </si>
  <si>
    <t>Gerardo Moreno</t>
  </si>
  <si>
    <t>Jero</t>
  </si>
  <si>
    <t>Washington Corozo</t>
  </si>
  <si>
    <t>Diogo</t>
  </si>
  <si>
    <t>Jesús Rivas</t>
  </si>
  <si>
    <t>Emanuel Montejano</t>
  </si>
  <si>
    <t>Víctor Mora</t>
  </si>
  <si>
    <t>Brandon Herrera</t>
  </si>
  <si>
    <t>Octavio Paz</t>
  </si>
  <si>
    <t>Julio Barragán</t>
  </si>
  <si>
    <t>Alek Álvarez</t>
  </si>
  <si>
    <t>Amaury García</t>
  </si>
  <si>
    <t>Querétaro</t>
  </si>
  <si>
    <t>Nicolás Sosa</t>
  </si>
  <si>
    <t>Pablo Barrera</t>
  </si>
  <si>
    <t>Kevin Ramírez</t>
  </si>
  <si>
    <t>Omar Mendoza</t>
  </si>
  <si>
    <t>Jefferson Montero</t>
  </si>
  <si>
    <t>Daniel Cervantes</t>
  </si>
  <si>
    <t>Kevin Escamilla</t>
  </si>
  <si>
    <t>Luis Guillermo Madrigal</t>
  </si>
  <si>
    <t>Maximiliano Perg</t>
  </si>
  <si>
    <t>Raúl Torres</t>
  </si>
  <si>
    <t>Juan Pablo Meza</t>
  </si>
  <si>
    <t>Erik Vera</t>
  </si>
  <si>
    <t>Jonathan Dos Santos</t>
  </si>
  <si>
    <t>Kevin Balanta</t>
  </si>
  <si>
    <t>Joe Gallardo</t>
  </si>
  <si>
    <t>Washington Aguerre</t>
  </si>
  <si>
    <t>Bryan Olivera</t>
  </si>
  <si>
    <t>Areli Betsiel Hernández</t>
  </si>
  <si>
    <t>Ronaldo González</t>
  </si>
  <si>
    <t>Ricardo Díaz</t>
  </si>
  <si>
    <t>Aristeo García</t>
  </si>
  <si>
    <t>José Varela</t>
  </si>
  <si>
    <t>Marco González</t>
  </si>
  <si>
    <t>Tigres</t>
  </si>
  <si>
    <t>Florian Thauvin</t>
  </si>
  <si>
    <t>André-Pierre Gignac</t>
  </si>
  <si>
    <t>Guido Pizarro</t>
  </si>
  <si>
    <t>Javier Aquino</t>
  </si>
  <si>
    <t>Nahuel Guzmán</t>
  </si>
  <si>
    <t>Nico López</t>
  </si>
  <si>
    <t>Carlos González</t>
  </si>
  <si>
    <t>Carlos Salcedo</t>
  </si>
  <si>
    <t>Rafael Carioca</t>
  </si>
  <si>
    <t>Luis Alfonso Rodríguez</t>
  </si>
  <si>
    <t>Hugo Ayala</t>
  </si>
  <si>
    <t>Luis Quiñones</t>
  </si>
  <si>
    <t>Jesús Dueñas</t>
  </si>
  <si>
    <t>D/WB RL, M C</t>
  </si>
  <si>
    <t>Juan Pablo Vigon</t>
  </si>
  <si>
    <t>Leonardo Fernández</t>
  </si>
  <si>
    <t>Francisco Meza</t>
  </si>
  <si>
    <t>Aldo Cruz</t>
  </si>
  <si>
    <t>Jordan Sierra</t>
  </si>
  <si>
    <t>Francisco Venegas</t>
  </si>
  <si>
    <t>Raymundo Fulgencio</t>
  </si>
  <si>
    <t>Erick Ávalos</t>
  </si>
  <si>
    <t>Víctor Renovato</t>
  </si>
  <si>
    <t>Alejandro Corona</t>
  </si>
  <si>
    <t>Rodrigo Guerrero</t>
  </si>
  <si>
    <t>Tijuana</t>
  </si>
  <si>
    <t>Jonathan Orozco</t>
  </si>
  <si>
    <t>Fidel Martínez</t>
  </si>
  <si>
    <t>Mauro Manotas</t>
  </si>
  <si>
    <t>Christian Ortiz</t>
  </si>
  <si>
    <t>Esteban Pavez</t>
  </si>
  <si>
    <t>Gil Alcalá</t>
  </si>
  <si>
    <t>Érick Castillo</t>
  </si>
  <si>
    <t>Brayan Angulo</t>
  </si>
  <si>
    <t>Marcel Ruiz</t>
  </si>
  <si>
    <t>Vladimir Loroña</t>
  </si>
  <si>
    <t>Eduardo Tercero</t>
  </si>
  <si>
    <t>Miguel Sansores</t>
  </si>
  <si>
    <t>David Barbona</t>
  </si>
  <si>
    <t>Yonatthan Rak</t>
  </si>
  <si>
    <t>Jordi Cortizo</t>
  </si>
  <si>
    <t>Misael Domínguez</t>
  </si>
  <si>
    <t>Luis Alberto Lozoya</t>
  </si>
  <si>
    <t>Christian Rivera</t>
  </si>
  <si>
    <t>Edgar López</t>
  </si>
  <si>
    <t>Luis Villegas</t>
  </si>
  <si>
    <t>Luis Gamíz</t>
  </si>
  <si>
    <t>Rubén Salas</t>
  </si>
  <si>
    <t>Hugo Weckmann</t>
  </si>
  <si>
    <t>EDAD PROMEDIO</t>
  </si>
  <si>
    <t>instances%</t>
  </si>
  <si>
    <t>23+</t>
  </si>
  <si>
    <t>23&lt;</t>
  </si>
  <si>
    <t>PROMEDIO DE EDAD</t>
  </si>
  <si>
    <t>Gastón Brugman</t>
  </si>
  <si>
    <t>Borja Bastón</t>
  </si>
  <si>
    <t>£9,500</t>
  </si>
  <si>
    <t>£494,000</t>
  </si>
  <si>
    <t>Alejandro Arribas</t>
  </si>
  <si>
    <t>David Costas</t>
  </si>
  <si>
    <t>Jorge Pombo</t>
  </si>
  <si>
    <t>£7,100</t>
  </si>
  <si>
    <t>£369,200</t>
  </si>
  <si>
    <t>Dani Calvo</t>
  </si>
  <si>
    <t>Borja Sánchez</t>
  </si>
  <si>
    <t>£5,500</t>
  </si>
  <si>
    <t>Luismi Sánchez</t>
  </si>
  <si>
    <t>£5,000</t>
  </si>
  <si>
    <t>£260,000</t>
  </si>
  <si>
    <t>Erik Jirka</t>
  </si>
  <si>
    <t>Matheus Aiás</t>
  </si>
  <si>
    <t>Marco Sangalli</t>
  </si>
  <si>
    <t>D/WB R, AM RLC</t>
  </si>
  <si>
    <t>Tomeu Nadal</t>
  </si>
  <si>
    <t>£3,600</t>
  </si>
  <si>
    <t>£187,200</t>
  </si>
  <si>
    <t>Christian Fernández</t>
  </si>
  <si>
    <t>Joan Femenías</t>
  </si>
  <si>
    <t>Mossa</t>
  </si>
  <si>
    <t>Jonathan Montiel</t>
  </si>
  <si>
    <t>Javi Mier</t>
  </si>
  <si>
    <t>Jimmy</t>
  </si>
  <si>
    <t>Lucas</t>
  </si>
  <si>
    <t>D RL, AM R</t>
  </si>
  <si>
    <t>Samuel Obeng</t>
  </si>
  <si>
    <t>Carlos Isaac</t>
  </si>
  <si>
    <t>Pierre Cornud</t>
  </si>
  <si>
    <t>Viti Rozada</t>
  </si>
  <si>
    <t>Real Oviedo</t>
  </si>
  <si>
    <t>LaLiga2</t>
  </si>
  <si>
    <t>Weekly Wage (euros)</t>
  </si>
  <si>
    <t>Yearly Salary (pounds)</t>
  </si>
  <si>
    <t>Weekly Wage (pounds)</t>
  </si>
  <si>
    <t>Salario Semanal (pesos)</t>
  </si>
  <si>
    <t>Salario Anual (pesos)</t>
  </si>
  <si>
    <t>Yearly Wage (euros)</t>
  </si>
  <si>
    <t>Yearly Wage After Taxes (euros)</t>
  </si>
  <si>
    <t>Taxes (euros)</t>
  </si>
  <si>
    <t>Pounds to Pesos</t>
  </si>
  <si>
    <t>Pounds to Euros</t>
  </si>
  <si>
    <t>Cost of Living Index 2022</t>
  </si>
  <si>
    <t>Guadalajara</t>
  </si>
  <si>
    <t>CDMX</t>
  </si>
  <si>
    <t>Merida</t>
  </si>
  <si>
    <t>Cancun</t>
  </si>
  <si>
    <t>Malaga</t>
  </si>
  <si>
    <t>Murcia</t>
  </si>
  <si>
    <t>Alicante</t>
  </si>
  <si>
    <t>Zaragoza</t>
  </si>
  <si>
    <t>Bilbao</t>
  </si>
  <si>
    <t>Madrid</t>
  </si>
  <si>
    <t>Palma</t>
  </si>
  <si>
    <t>New York</t>
  </si>
  <si>
    <t>CoL_Index_2022</t>
  </si>
  <si>
    <t>Spain to Mexico</t>
  </si>
  <si>
    <t>Mexico to Spain</t>
  </si>
  <si>
    <t>Salario Anual Después de Impuestos (pesos)</t>
  </si>
  <si>
    <t>Salario Anual Ajustado* (pesos)</t>
  </si>
  <si>
    <t>Salario Anual Ajustado a México* (pesos)</t>
  </si>
  <si>
    <t>Salario Anual Bruto</t>
  </si>
  <si>
    <t>Salario Anual Ajustado a México*</t>
  </si>
  <si>
    <t>Impuestos (pesos)</t>
  </si>
  <si>
    <t>Salario Anual Ajustado a España*</t>
  </si>
  <si>
    <t>Santos</t>
  </si>
  <si>
    <t>above</t>
  </si>
  <si>
    <t>below</t>
  </si>
  <si>
    <t>TOP</t>
  </si>
  <si>
    <t>BOTTOM</t>
  </si>
  <si>
    <t>TOTAL</t>
  </si>
  <si>
    <t>Datos de Salary Sport del año futbolítico 2020-21 para Liga MX y 2021-22 para Real Oviedo</t>
  </si>
  <si>
    <t>Fuente https://salarysport.com/</t>
  </si>
  <si>
    <t>Fuente https://www.numbeo.com/cost-of-living/rankings_by_country.jsp</t>
  </si>
  <si>
    <t>España: https://www.expatica.com/es/finance/taxes/taxes-in-spain-471614/#filingspanishtaxreturn</t>
  </si>
  <si>
    <t>México: https://investomatica.com/income-tax-calculator/mexico</t>
  </si>
  <si>
    <t>Los salarios presentados son después de impuestos según las tasas de España y México</t>
  </si>
  <si>
    <t>Los salarios del Real Oviedo después de impuestos están ajustados al Costo de Vida de México</t>
  </si>
  <si>
    <t>Factor de Ajuste España a México: 1.31X</t>
  </si>
  <si>
    <t>Empate</t>
  </si>
  <si>
    <t>Margin</t>
  </si>
  <si>
    <t>Salario Anual (euros)</t>
  </si>
  <si>
    <t>Tax rate (Spain)</t>
  </si>
  <si>
    <t>Euros to Pesos</t>
  </si>
  <si>
    <t>Chivas Top</t>
  </si>
  <si>
    <t>Chivas Bottom</t>
  </si>
  <si>
    <t>Clubs</t>
  </si>
  <si>
    <t>Chivas_range</t>
  </si>
  <si>
    <t>Above_Chivas</t>
  </si>
  <si>
    <t>ABOVE</t>
  </si>
  <si>
    <t>BETWEEN</t>
  </si>
  <si>
    <t>CHECK</t>
  </si>
  <si>
    <t>Álvaro García</t>
  </si>
  <si>
    <t>Martín Merquelanz</t>
  </si>
  <si>
    <t>£13,000</t>
  </si>
  <si>
    <t>Stole Dimitrievski</t>
  </si>
  <si>
    <t>Unai López</t>
  </si>
  <si>
    <t>£9,000</t>
  </si>
  <si>
    <t>£468,000</t>
  </si>
  <si>
    <t>Radamel Falcao</t>
  </si>
  <si>
    <t>Nikola Maraš</t>
  </si>
  <si>
    <t>Randy Nteka</t>
  </si>
  <si>
    <t>DM, AM/F C</t>
  </si>
  <si>
    <t>Alejandro Catena</t>
  </si>
  <si>
    <t>Esteban Saveljich</t>
  </si>
  <si>
    <t>Isi Palazón</t>
  </si>
  <si>
    <t>Kévin Rodrigues</t>
  </si>
  <si>
    <t>£8,000</t>
  </si>
  <si>
    <t>£416,000</t>
  </si>
  <si>
    <t>Iván Balliu</t>
  </si>
  <si>
    <t>Pathé Ciss</t>
  </si>
  <si>
    <t>José Pozo</t>
  </si>
  <si>
    <t>Mario Suárez</t>
  </si>
  <si>
    <t>£5,900</t>
  </si>
  <si>
    <t>£306,800</t>
  </si>
  <si>
    <t>Mauricio Arboleda</t>
  </si>
  <si>
    <t>Andrés Martín</t>
  </si>
  <si>
    <t>£4,500</t>
  </si>
  <si>
    <t>Bébé</t>
  </si>
  <si>
    <t>Óscar Valentín</t>
  </si>
  <si>
    <t>Luca Zidane</t>
  </si>
  <si>
    <t>Oscar Trejo</t>
  </si>
  <si>
    <t>Fran García</t>
  </si>
  <si>
    <t>£3,300</t>
  </si>
  <si>
    <t>Santi Comesaña</t>
  </si>
  <si>
    <t>£2,600</t>
  </si>
  <si>
    <t>£135,200</t>
  </si>
  <si>
    <t>Yacine Qasmi</t>
  </si>
  <si>
    <t>Rayo Vallecano</t>
  </si>
  <si>
    <t>£21,000</t>
  </si>
  <si>
    <t>£1,092,000</t>
  </si>
  <si>
    <t>Monterrey Top</t>
  </si>
  <si>
    <t>Monterrey Bottom</t>
  </si>
  <si>
    <t>Lista</t>
  </si>
  <si>
    <t>Almería</t>
  </si>
  <si>
    <t>Las Palmas</t>
  </si>
  <si>
    <t>Tenerife</t>
  </si>
  <si>
    <t>Girona</t>
  </si>
  <si>
    <t>Oviedo</t>
  </si>
  <si>
    <t>Ponferradina</t>
  </si>
  <si>
    <t>FC Cartagena</t>
  </si>
  <si>
    <t>Burgos</t>
  </si>
  <si>
    <t>Mirandés</t>
  </si>
  <si>
    <t>Ibiza</t>
  </si>
  <si>
    <t>Lugo</t>
  </si>
  <si>
    <t>Sp Gijón</t>
  </si>
  <si>
    <t>Málaga</t>
  </si>
  <si>
    <t>Amorebieta</t>
  </si>
  <si>
    <t>Real Sociedad B</t>
  </si>
  <si>
    <t>Fuenlabrada</t>
  </si>
  <si>
    <t>Alcordón</t>
  </si>
  <si>
    <t>£48,000</t>
  </si>
  <si>
    <t>£2,496,000</t>
  </si>
  <si>
    <t>£18,000</t>
  </si>
  <si>
    <t>£936,000</t>
  </si>
  <si>
    <t>£14,000</t>
  </si>
  <si>
    <t>£728,000</t>
  </si>
  <si>
    <t>£10,000</t>
  </si>
  <si>
    <t>£520,000</t>
  </si>
  <si>
    <t>£9,100</t>
  </si>
  <si>
    <t>£473,200</t>
  </si>
  <si>
    <t>£7,900</t>
  </si>
  <si>
    <t>£410,800</t>
  </si>
  <si>
    <t>£7,800</t>
  </si>
  <si>
    <t>£405,600</t>
  </si>
  <si>
    <t>£7,600</t>
  </si>
  <si>
    <t>£395,200</t>
  </si>
  <si>
    <t>£7,300</t>
  </si>
  <si>
    <t>£379,600</t>
  </si>
  <si>
    <t>£7,000</t>
  </si>
  <si>
    <t>£364,000</t>
  </si>
  <si>
    <t>£6,700</t>
  </si>
  <si>
    <t>£348,400</t>
  </si>
  <si>
    <t>£6,000</t>
  </si>
  <si>
    <t>£312,000</t>
  </si>
  <si>
    <t>£2,400</t>
  </si>
  <si>
    <t>£124,800</t>
  </si>
  <si>
    <t>Daniel Carriço</t>
  </si>
  <si>
    <t>Lucas Robertone</t>
  </si>
  <si>
    <t>Alejandro Pozo</t>
  </si>
  <si>
    <t>Dyego Sousa</t>
  </si>
  <si>
    <t>Umar Sadiq</t>
  </si>
  <si>
    <t>Curro</t>
  </si>
  <si>
    <t>José Carlos Lazo</t>
  </si>
  <si>
    <t>Largie Ramazani</t>
  </si>
  <si>
    <t>Samú</t>
  </si>
  <si>
    <t>Arvin Appiah</t>
  </si>
  <si>
    <t>England</t>
  </si>
  <si>
    <t>Francisco Portillo</t>
  </si>
  <si>
    <t>Giorgi Makaridze</t>
  </si>
  <si>
    <t>£7,200</t>
  </si>
  <si>
    <t>Juanjo Nieto</t>
  </si>
  <si>
    <t>Álex Centelles</t>
  </si>
  <si>
    <t>César De la Hoz</t>
  </si>
  <si>
    <t>Juan Villar</t>
  </si>
  <si>
    <t>Chumi</t>
  </si>
  <si>
    <t>Iván Martos</t>
  </si>
  <si>
    <t>Aitor Buñuel</t>
  </si>
  <si>
    <t>Arnau Puigmal</t>
  </si>
  <si>
    <t>Sergio Akieme</t>
  </si>
  <si>
    <t>Srđan Babić</t>
  </si>
  <si>
    <t>Javi Robles</t>
  </si>
  <si>
    <t>Adalberto Peñaranda</t>
  </si>
  <si>
    <t>Jonathan Viera</t>
  </si>
  <si>
    <t>Jesé</t>
  </si>
  <si>
    <t>Raúl Navas</t>
  </si>
  <si>
    <t>Enzo Loiodice</t>
  </si>
  <si>
    <t>Pejiño</t>
  </si>
  <si>
    <t>Armando Sadiku</t>
  </si>
  <si>
    <t>Raúl Fernández</t>
  </si>
  <si>
    <t>Ale Díez</t>
  </si>
  <si>
    <t>Álvaro Lemos</t>
  </si>
  <si>
    <t>Maikel Mesa</t>
  </si>
  <si>
    <t>£4,900</t>
  </si>
  <si>
    <t>Nuke Mfulu</t>
  </si>
  <si>
    <t>DR Congo</t>
  </si>
  <si>
    <t>Alberto Moleiro</t>
  </si>
  <si>
    <t>Benito</t>
  </si>
  <si>
    <t>Éric Curbelo</t>
  </si>
  <si>
    <t>Óscar Clemente</t>
  </si>
  <si>
    <t>Kirian</t>
  </si>
  <si>
    <t>Pinchi</t>
  </si>
  <si>
    <t>Sergio Ruiz</t>
  </si>
  <si>
    <t>Fabio</t>
  </si>
  <si>
    <t>Álvaro Vallés</t>
  </si>
  <si>
    <t>Álex Suárez</t>
  </si>
  <si>
    <t>Rafa Mújica</t>
  </si>
  <si>
    <t>Clau Mendes</t>
  </si>
  <si>
    <t>Guinea-Bissau</t>
  </si>
  <si>
    <t>Erick Ferigra</t>
  </si>
  <si>
    <t>Sergi Cardona</t>
  </si>
  <si>
    <t>Unai Veiga</t>
  </si>
  <si>
    <t>£1,500</t>
  </si>
  <si>
    <t>Álex Muñoz</t>
  </si>
  <si>
    <t>Borja Lasso</t>
  </si>
  <si>
    <t>Elady</t>
  </si>
  <si>
    <t>Àlex Corredera</t>
  </si>
  <si>
    <t>Samuel Shashoua</t>
  </si>
  <si>
    <t>Shaq Moore</t>
  </si>
  <si>
    <t>Nahuel Leiva</t>
  </si>
  <si>
    <t>Aitor Sanz</t>
  </si>
  <si>
    <t>Víctor Mollejo</t>
  </si>
  <si>
    <t>Juan Soriano</t>
  </si>
  <si>
    <t>Álex Bermejo</t>
  </si>
  <si>
    <t>Nikola Šipčić</t>
  </si>
  <si>
    <t>Rubén Díez</t>
  </si>
  <si>
    <t>Carlos Pomares</t>
  </si>
  <si>
    <t>Jérémy Mellot</t>
  </si>
  <si>
    <t>José León</t>
  </si>
  <si>
    <t>Pablo Larrea</t>
  </si>
  <si>
    <t>Alberto</t>
  </si>
  <si>
    <t>Dani Hernández</t>
  </si>
  <si>
    <t>Carlos Ruiz</t>
  </si>
  <si>
    <t>Javi Alonso</t>
  </si>
  <si>
    <t>Manu Appeh</t>
  </si>
  <si>
    <t>£1,900</t>
  </si>
  <si>
    <t>Pablo Moreno</t>
  </si>
  <si>
    <t>Cristhian Stuani</t>
  </si>
  <si>
    <t>Nahuel Bustos</t>
  </si>
  <si>
    <t>Darío Sarmiento</t>
  </si>
  <si>
    <t>Bernardo</t>
  </si>
  <si>
    <t>Juanpe</t>
  </si>
  <si>
    <t>Álex Baena</t>
  </si>
  <si>
    <t>Samu Sáiz</t>
  </si>
  <si>
    <t>David Juncà</t>
  </si>
  <si>
    <t>Jairo</t>
  </si>
  <si>
    <t>Aleix García</t>
  </si>
  <si>
    <t>Santiago Bueno</t>
  </si>
  <si>
    <t>Adrián Ortolà</t>
  </si>
  <si>
    <t>Jordi Calavera</t>
  </si>
  <si>
    <t>Borja García</t>
  </si>
  <si>
    <t>Arnau Martínez</t>
  </si>
  <si>
    <t>Ibrahima Kébé</t>
  </si>
  <si>
    <t>Mali</t>
  </si>
  <si>
    <t>Ramón Terrats</t>
  </si>
  <si>
    <t>Valery</t>
  </si>
  <si>
    <t>Pol Lozano</t>
  </si>
  <si>
    <t>Dawda Camara</t>
  </si>
  <si>
    <t>Sergi Enrich</t>
  </si>
  <si>
    <t>Agus Medina</t>
  </si>
  <si>
    <t>Dani Romera</t>
  </si>
  <si>
    <t>Erik Morán</t>
  </si>
  <si>
    <t>José María Amo</t>
  </si>
  <si>
    <t>Copete</t>
  </si>
  <si>
    <t>Dani Ojeda</t>
  </si>
  <si>
    <t>José Naranjo</t>
  </si>
  <si>
    <t>José Antonio Ríos</t>
  </si>
  <si>
    <t>Paul Anton</t>
  </si>
  <si>
    <t>Cristian Rodríguez</t>
  </si>
  <si>
    <t>Kuki Zalazar</t>
  </si>
  <si>
    <t>Paris</t>
  </si>
  <si>
    <t>Ricard Pujol</t>
  </si>
  <si>
    <t>Alex Paşcanu</t>
  </si>
  <si>
    <t>Adri Castellano</t>
  </si>
  <si>
    <t>Edu Espiau</t>
  </si>
  <si>
    <t>Juan Camilo Becerra</t>
  </si>
  <si>
    <t>Kike Saverio</t>
  </si>
  <si>
    <t>Sergi Puig</t>
  </si>
  <si>
    <t>Amir Abedzadeh</t>
  </si>
  <si>
    <t>Iran</t>
  </si>
  <si>
    <t>Lucho García</t>
  </si>
  <si>
    <t>Antonio Luna</t>
  </si>
  <si>
    <t>Pablo De Blasis</t>
  </si>
  <si>
    <t>Álex Gallar</t>
  </si>
  <si>
    <t>Rubén Castro</t>
  </si>
  <si>
    <t>Alfredo Ortuño</t>
  </si>
  <si>
    <t>Pedro Alcalá</t>
  </si>
  <si>
    <t>Shinji Okazaki</t>
  </si>
  <si>
    <t>Mohammed Dauda</t>
  </si>
  <si>
    <t>Sergio Tejera</t>
  </si>
  <si>
    <t>Alberto De la Bella</t>
  </si>
  <si>
    <t>Andy Kawaya</t>
  </si>
  <si>
    <t>Gastón Silva</t>
  </si>
  <si>
    <t>Jérôme Prior</t>
  </si>
  <si>
    <t>Pablo Clavería</t>
  </si>
  <si>
    <t>Antoñito</t>
  </si>
  <si>
    <t>David Simón</t>
  </si>
  <si>
    <t>David Andújar</t>
  </si>
  <si>
    <t>Yann Bodiger</t>
  </si>
  <si>
    <t>Nacho Gil</t>
  </si>
  <si>
    <t>Pablo Vázquez</t>
  </si>
  <si>
    <t>Richard Boateng</t>
  </si>
  <si>
    <t>Berto Cayarga</t>
  </si>
  <si>
    <t>Julián Delmás</t>
  </si>
  <si>
    <t>Marc Martínez</t>
  </si>
  <si>
    <t>Miguel Spiteri</t>
  </si>
  <si>
    <t>Malta</t>
  </si>
  <si>
    <t>Cartagena</t>
  </si>
  <si>
    <t>Cristian Álvarez</t>
  </si>
  <si>
    <t>Juanjo Narváez</t>
  </si>
  <si>
    <t>Íñigo Eguaras</t>
  </si>
  <si>
    <t>Carlos Vigaray</t>
  </si>
  <si>
    <t>Jair</t>
  </si>
  <si>
    <t>Valentín Vada</t>
  </si>
  <si>
    <t>Adrián González</t>
  </si>
  <si>
    <t>Lluís</t>
  </si>
  <si>
    <t>Alejandro Francés</t>
  </si>
  <si>
    <t>Fran Gámez</t>
  </si>
  <si>
    <t>Francho</t>
  </si>
  <si>
    <t>Javi Ros</t>
  </si>
  <si>
    <t>James Igbekeme</t>
  </si>
  <si>
    <t>Nano Mesa</t>
  </si>
  <si>
    <t>Pep Chavarría</t>
  </si>
  <si>
    <t>Radosav Petrović</t>
  </si>
  <si>
    <t>Sergio Bermejo</t>
  </si>
  <si>
    <t>Borja Sainz</t>
  </si>
  <si>
    <t>Álvaro Giménez</t>
  </si>
  <si>
    <t>Álvaro Ratón</t>
  </si>
  <si>
    <t>Alberto Zapater</t>
  </si>
  <si>
    <t>Iván Azón</t>
  </si>
  <si>
    <t>Dani Lasure</t>
  </si>
  <si>
    <t>Carlos Nieto</t>
  </si>
  <si>
    <t>Enrique Clemente</t>
  </si>
  <si>
    <t>Cesar Yanis</t>
  </si>
  <si>
    <t>£230</t>
  </si>
  <si>
    <t>Tigres Top</t>
  </si>
  <si>
    <t>Tigres Bottom</t>
  </si>
  <si>
    <t>instances</t>
  </si>
  <si>
    <t>Yearly Wage</t>
  </si>
  <si>
    <t>AFTER TAXES</t>
  </si>
  <si>
    <t>Chivas en España</t>
  </si>
  <si>
    <t>División</t>
  </si>
  <si>
    <t>Chivas sin ajustar Costo de Vida en España</t>
  </si>
  <si>
    <t>Chivas ajustado a Costo de Vida en España</t>
  </si>
  <si>
    <t>£9,300</t>
  </si>
  <si>
    <t>£7,400</t>
  </si>
  <si>
    <t>£820</t>
  </si>
  <si>
    <t>£420</t>
  </si>
  <si>
    <t>£390</t>
  </si>
  <si>
    <t>£260</t>
  </si>
  <si>
    <t>£200</t>
  </si>
  <si>
    <t>£190</t>
  </si>
  <si>
    <t>£140</t>
  </si>
  <si>
    <t>£130</t>
  </si>
  <si>
    <t>Daniel López</t>
  </si>
  <si>
    <t>Gerson Vázquez</t>
  </si>
  <si>
    <t>Rodrigo Parra</t>
  </si>
  <si>
    <t>£110</t>
  </si>
  <si>
    <t>Rubén Hernández</t>
  </si>
  <si>
    <t>Alejandro Aguiniga</t>
  </si>
  <si>
    <t>£100</t>
  </si>
  <si>
    <t>Pounds to pesos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</si>
</sst>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164" formatCode="0.000"/>
    <numFmt numFmtId="165" formatCode="_-[$£-809]* #,##0_-;\-[$£-809]* #,##0_-;_-[$£-809]* &quot;-&quot;??_-;_-@_-"/>
    <numFmt numFmtId="166" formatCode="_-[$$-80A]* #,##0.00_-;\-[$$-80A]* #,##0.00_-;_-[$$-80A]* &quot;-&quot;??_-;_-@_-"/>
    <numFmt numFmtId="167" formatCode="_-&quot;$&quot;* #,##0_-;\-&quot;$&quot;* #,##0_-;_-&quot;$&quot;* &quot;-&quot;??_-;_-@_-"/>
    <numFmt numFmtId="168" formatCode="_-[$£-809]* #,##0_-;\-[$£-809]* #,##0_-;_-[$£-809]* &quot;-&quot;_-;_-@_-"/>
    <numFmt numFmtId="169" formatCode="0.0"/>
    <numFmt numFmtId="170" formatCode="_-[$€-2]\ * #,##0.00_-;\-[$€-2]\ * #,##0.00_-;_-[$€-2]\ * &quot;-&quot;??_-;_-@_-"/>
    <numFmt numFmtId="171" formatCode="_-[$€-2]\ * #,##0_-;\-[$€-2]\ * #,##0_-;_-[$€-2]\ * &quot;-&quot;??_-;_-@_-"/>
    <numFmt numFmtId="172" formatCode="_-[$€-2]\ * #,##0_-;\-[$€-2]\ * #,##0_-;_-[$€-2]\ * &quot;-&quot;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2" tint="-0.499984740745262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1" fillId="3" borderId="0" applyNumberFormat="0" applyBorder="0" applyAlignment="0" applyProtection="0"/>
  </cellStyleXfs>
  <cellXfs count="47">
    <xf numFmtId="0" fontId="0" fillId="0" borderId="0" xfId="0"/>
    <xf numFmtId="164" fontId="0" fillId="0" borderId="0" xfId="0" applyNumberFormat="1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44" fontId="0" fillId="0" borderId="0" xfId="1" applyFont="1"/>
    <xf numFmtId="167" fontId="0" fillId="0" borderId="0" xfId="1" applyNumberFormat="1" applyFont="1"/>
    <xf numFmtId="167" fontId="0" fillId="0" borderId="0" xfId="0" applyNumberFormat="1"/>
    <xf numFmtId="9" fontId="0" fillId="0" borderId="0" xfId="2" applyFont="1"/>
    <xf numFmtId="9" fontId="0" fillId="0" borderId="0" xfId="2" applyFont="1" applyAlignment="1">
      <alignment horizontal="center" vertical="center"/>
    </xf>
    <xf numFmtId="0" fontId="2" fillId="0" borderId="0" xfId="0" applyFont="1"/>
    <xf numFmtId="0" fontId="0" fillId="2" borderId="0" xfId="0" applyFill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1" fontId="0" fillId="0" borderId="0" xfId="0" applyNumberFormat="1"/>
    <xf numFmtId="0" fontId="3" fillId="0" borderId="1" xfId="3" applyAlignment="1">
      <alignment horizontal="center" vertical="center" wrapText="1"/>
    </xf>
    <xf numFmtId="0" fontId="6" fillId="0" borderId="1" xfId="3" applyFont="1" applyAlignment="1">
      <alignment horizontal="center" vertical="center" wrapText="1"/>
    </xf>
    <xf numFmtId="165" fontId="1" fillId="4" borderId="0" xfId="4" applyNumberFormat="1" applyFill="1"/>
    <xf numFmtId="0" fontId="7" fillId="0" borderId="1" xfId="3" applyFont="1" applyAlignment="1">
      <alignment horizontal="center" vertical="center" wrapText="1"/>
    </xf>
    <xf numFmtId="171" fontId="1" fillId="5" borderId="0" xfId="4" applyNumberFormat="1" applyFill="1"/>
    <xf numFmtId="167" fontId="1" fillId="6" borderId="0" xfId="4" applyNumberFormat="1" applyFill="1"/>
    <xf numFmtId="0" fontId="8" fillId="0" borderId="1" xfId="3" applyFont="1" applyAlignment="1">
      <alignment horizontal="center" vertical="center" wrapText="1"/>
    </xf>
    <xf numFmtId="9" fontId="1" fillId="5" borderId="0" xfId="2" applyFill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67" fontId="0" fillId="6" borderId="0" xfId="1" applyNumberFormat="1" applyFont="1" applyFill="1"/>
    <xf numFmtId="168" fontId="0" fillId="5" borderId="0" xfId="0" applyNumberFormat="1" applyFill="1"/>
    <xf numFmtId="9" fontId="0" fillId="6" borderId="0" xfId="2" applyFont="1" applyFill="1" applyAlignment="1">
      <alignment horizontal="center"/>
    </xf>
    <xf numFmtId="167" fontId="0" fillId="7" borderId="0" xfId="1" applyNumberFormat="1" applyFont="1" applyFill="1"/>
    <xf numFmtId="0" fontId="0" fillId="8" borderId="0" xfId="0" applyFill="1"/>
    <xf numFmtId="167" fontId="0" fillId="8" borderId="0" xfId="1" applyNumberFormat="1" applyFont="1" applyFill="1"/>
    <xf numFmtId="0" fontId="0" fillId="9" borderId="0" xfId="0" applyFill="1"/>
    <xf numFmtId="0" fontId="9" fillId="9" borderId="0" xfId="0" applyFont="1" applyFill="1"/>
    <xf numFmtId="0" fontId="9" fillId="0" borderId="0" xfId="0" applyFont="1"/>
    <xf numFmtId="0" fontId="10" fillId="9" borderId="0" xfId="0" applyFont="1" applyFill="1"/>
    <xf numFmtId="0" fontId="11" fillId="9" borderId="0" xfId="0" applyFont="1" applyFill="1"/>
    <xf numFmtId="9" fontId="0" fillId="4" borderId="0" xfId="2" applyFont="1" applyFill="1"/>
    <xf numFmtId="172" fontId="0" fillId="5" borderId="0" xfId="0" applyNumberFormat="1" applyFill="1"/>
    <xf numFmtId="168" fontId="0" fillId="4" borderId="0" xfId="0" applyNumberFormat="1" applyFill="1"/>
    <xf numFmtId="9" fontId="0" fillId="5" borderId="0" xfId="2" applyFont="1" applyFill="1" applyAlignment="1">
      <alignment horizontal="center" vertical="center"/>
    </xf>
    <xf numFmtId="168" fontId="0" fillId="0" borderId="0" xfId="1" applyNumberFormat="1" applyFont="1"/>
    <xf numFmtId="0" fontId="4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5">
    <cellStyle name="20% - Accent1" xfId="4" builtinId="30"/>
    <cellStyle name="Currency" xfId="1" builtinId="4"/>
    <cellStyle name="Heading 3" xfId="3" builtinId="1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distribution</a:t>
            </a:r>
            <a:r>
              <a:rPr lang="en-US" baseline="0"/>
              <a:t> amongst top25 players per club</a:t>
            </a:r>
            <a:br>
              <a:rPr lang="en-US" baseline="0"/>
            </a:br>
            <a:r>
              <a:rPr lang="en-US" baseline="0"/>
              <a:t>Superliga season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Superliga!$X$11</c:f>
              <c:strCache>
                <c:ptCount val="1"/>
                <c:pt idx="0">
                  <c:v>Instances%</c:v>
                </c:pt>
              </c:strCache>
            </c:strRef>
          </c:tx>
          <c:spPr>
            <a:pattFill prst="pct40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Superliga!$U$12:$U$37</c:f>
              <c:numCache>
                <c:formatCode>General</c:formatCode>
                <c:ptCount val="26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</c:numCache>
            </c:numRef>
          </c:cat>
          <c:val>
            <c:numRef>
              <c:f>Superliga!$X$12:$X$37</c:f>
              <c:numCache>
                <c:formatCode>0%</c:formatCode>
                <c:ptCount val="26"/>
                <c:pt idx="0">
                  <c:v>2.9585798816568047E-3</c:v>
                </c:pt>
                <c:pt idx="1">
                  <c:v>1.1834319526627219E-2</c:v>
                </c:pt>
                <c:pt idx="2">
                  <c:v>2.6627218934911243E-2</c:v>
                </c:pt>
                <c:pt idx="3">
                  <c:v>4.8816568047337278E-2</c:v>
                </c:pt>
                <c:pt idx="4">
                  <c:v>9.6153846153846159E-2</c:v>
                </c:pt>
                <c:pt idx="5">
                  <c:v>8.1360946745562129E-2</c:v>
                </c:pt>
                <c:pt idx="6">
                  <c:v>6.9526627218934905E-2</c:v>
                </c:pt>
                <c:pt idx="7">
                  <c:v>6.3609467455621307E-2</c:v>
                </c:pt>
                <c:pt idx="8">
                  <c:v>8.5798816568047331E-2</c:v>
                </c:pt>
                <c:pt idx="9">
                  <c:v>6.6568047337278113E-2</c:v>
                </c:pt>
                <c:pt idx="10">
                  <c:v>6.2130177514792898E-2</c:v>
                </c:pt>
                <c:pt idx="11">
                  <c:v>5.0295857988165681E-2</c:v>
                </c:pt>
                <c:pt idx="12">
                  <c:v>4.2899408284023666E-2</c:v>
                </c:pt>
                <c:pt idx="13">
                  <c:v>4.7337278106508875E-2</c:v>
                </c:pt>
                <c:pt idx="14">
                  <c:v>5.1775147928994084E-2</c:v>
                </c:pt>
                <c:pt idx="15">
                  <c:v>5.3254437869822487E-2</c:v>
                </c:pt>
                <c:pt idx="16">
                  <c:v>2.9585798816568046E-2</c:v>
                </c:pt>
                <c:pt idx="17">
                  <c:v>3.4023668639053255E-2</c:v>
                </c:pt>
                <c:pt idx="18">
                  <c:v>1.4792899408284023E-2</c:v>
                </c:pt>
                <c:pt idx="19">
                  <c:v>2.0710059171597635E-2</c:v>
                </c:pt>
                <c:pt idx="20">
                  <c:v>1.3313609467455622E-2</c:v>
                </c:pt>
                <c:pt idx="21">
                  <c:v>4.4378698224852072E-3</c:v>
                </c:pt>
                <c:pt idx="22">
                  <c:v>1.3313609467455622E-2</c:v>
                </c:pt>
                <c:pt idx="23">
                  <c:v>5.9171597633136093E-3</c:v>
                </c:pt>
                <c:pt idx="24">
                  <c:v>1.4792899408284023E-3</c:v>
                </c:pt>
                <c:pt idx="25">
                  <c:v>1.4792899408284023E-3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6-4834-AAA0-55D8F3D54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446547535"/>
        <c:axId val="44654836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Superliga!$V$11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Superliga!$U$12:$U$37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36</c:v>
                      </c:pt>
                      <c:pt idx="20">
                        <c:v>37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40</c:v>
                      </c:pt>
                      <c:pt idx="24">
                        <c:v>41</c:v>
                      </c:pt>
                      <c:pt idx="25">
                        <c:v>42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Superliga!$V$12:$V$37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26"/>
                      <c:pt idx="0">
                        <c:v>814933.60000000009</c:v>
                      </c:pt>
                      <c:pt idx="1">
                        <c:v>2451217.6</c:v>
                      </c:pt>
                      <c:pt idx="2">
                        <c:v>1391732.6222222224</c:v>
                      </c:pt>
                      <c:pt idx="3">
                        <c:v>3319235.6363636362</c:v>
                      </c:pt>
                      <c:pt idx="4">
                        <c:v>2420811.84</c:v>
                      </c:pt>
                      <c:pt idx="5">
                        <c:v>3214000.1163636367</c:v>
                      </c:pt>
                      <c:pt idx="6">
                        <c:v>3562552.7489361698</c:v>
                      </c:pt>
                      <c:pt idx="7">
                        <c:v>4943323.6465116274</c:v>
                      </c:pt>
                      <c:pt idx="8">
                        <c:v>5902349.6551724141</c:v>
                      </c:pt>
                      <c:pt idx="9">
                        <c:v>6448171.0222222218</c:v>
                      </c:pt>
                      <c:pt idx="10">
                        <c:v>6713195.0476190476</c:v>
                      </c:pt>
                      <c:pt idx="11">
                        <c:v>8745720.9411764704</c:v>
                      </c:pt>
                      <c:pt idx="12">
                        <c:v>6761979.5862068962</c:v>
                      </c:pt>
                      <c:pt idx="13">
                        <c:v>8484212.75</c:v>
                      </c:pt>
                      <c:pt idx="14">
                        <c:v>8434975.2685714271</c:v>
                      </c:pt>
                      <c:pt idx="15">
                        <c:v>8798145.777777778</c:v>
                      </c:pt>
                      <c:pt idx="16">
                        <c:v>8903310</c:v>
                      </c:pt>
                      <c:pt idx="17">
                        <c:v>11896189.217391305</c:v>
                      </c:pt>
                      <c:pt idx="18">
                        <c:v>10613387.199999999</c:v>
                      </c:pt>
                      <c:pt idx="19">
                        <c:v>8323506.2857142854</c:v>
                      </c:pt>
                      <c:pt idx="20">
                        <c:v>7643121.777777778</c:v>
                      </c:pt>
                      <c:pt idx="21">
                        <c:v>12576928</c:v>
                      </c:pt>
                      <c:pt idx="22">
                        <c:v>6915884.444444444</c:v>
                      </c:pt>
                      <c:pt idx="23">
                        <c:v>7635992</c:v>
                      </c:pt>
                      <c:pt idx="24">
                        <c:v>5903456</c:v>
                      </c:pt>
                      <c:pt idx="25">
                        <c:v>8213504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866-4834-AAA0-55D8F3D545F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Superliga!$W$11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Superliga!$U$12:$U$37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36</c:v>
                      </c:pt>
                      <c:pt idx="20">
                        <c:v>37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40</c:v>
                      </c:pt>
                      <c:pt idx="24">
                        <c:v>41</c:v>
                      </c:pt>
                      <c:pt idx="25">
                        <c:v>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Superliga!$W$12:$W$37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</c:v>
                      </c:pt>
                      <c:pt idx="1">
                        <c:v>8</c:v>
                      </c:pt>
                      <c:pt idx="2">
                        <c:v>18</c:v>
                      </c:pt>
                      <c:pt idx="3">
                        <c:v>33</c:v>
                      </c:pt>
                      <c:pt idx="4">
                        <c:v>65</c:v>
                      </c:pt>
                      <c:pt idx="5">
                        <c:v>55</c:v>
                      </c:pt>
                      <c:pt idx="6">
                        <c:v>47</c:v>
                      </c:pt>
                      <c:pt idx="7">
                        <c:v>43</c:v>
                      </c:pt>
                      <c:pt idx="8">
                        <c:v>58</c:v>
                      </c:pt>
                      <c:pt idx="9">
                        <c:v>45</c:v>
                      </c:pt>
                      <c:pt idx="10">
                        <c:v>42</c:v>
                      </c:pt>
                      <c:pt idx="11">
                        <c:v>34</c:v>
                      </c:pt>
                      <c:pt idx="12">
                        <c:v>29</c:v>
                      </c:pt>
                      <c:pt idx="13">
                        <c:v>32</c:v>
                      </c:pt>
                      <c:pt idx="14">
                        <c:v>35</c:v>
                      </c:pt>
                      <c:pt idx="15">
                        <c:v>36</c:v>
                      </c:pt>
                      <c:pt idx="16">
                        <c:v>20</c:v>
                      </c:pt>
                      <c:pt idx="17">
                        <c:v>23</c:v>
                      </c:pt>
                      <c:pt idx="18">
                        <c:v>10</c:v>
                      </c:pt>
                      <c:pt idx="19">
                        <c:v>14</c:v>
                      </c:pt>
                      <c:pt idx="20">
                        <c:v>9</c:v>
                      </c:pt>
                      <c:pt idx="21">
                        <c:v>3</c:v>
                      </c:pt>
                      <c:pt idx="22">
                        <c:v>9</c:v>
                      </c:pt>
                      <c:pt idx="23">
                        <c:v>4</c:v>
                      </c:pt>
                      <c:pt idx="24">
                        <c:v>1</c:v>
                      </c:pt>
                      <c:pt idx="2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66-4834-AAA0-55D8F3D545FD}"/>
                  </c:ext>
                </c:extLst>
              </c15:ser>
            </c15:filteredBarSeries>
          </c:ext>
        </c:extLst>
      </c:barChart>
      <c:catAx>
        <c:axId val="44654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548367"/>
        <c:crosses val="autoZero"/>
        <c:auto val="1"/>
        <c:lblAlgn val="ctr"/>
        <c:lblOffset val="100"/>
        <c:noMultiLvlLbl val="0"/>
      </c:catAx>
      <c:valAx>
        <c:axId val="446548367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54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Age distribution amongst top25 players per club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LaLiga season 2021-22</a:t>
            </a:r>
            <a:endParaRPr lang="es-MX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LaLiga!$Y$11</c:f>
              <c:strCache>
                <c:ptCount val="1"/>
                <c:pt idx="0">
                  <c:v>Instances%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LaLiga!$V$12:$V$34</c:f>
              <c:numCache>
                <c:formatCode>General</c:formatCode>
                <c:ptCount val="23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39</c:v>
                </c:pt>
              </c:numCache>
            </c:numRef>
          </c:cat>
          <c:val>
            <c:numRef>
              <c:f>LaLiga!$Y$12:$Y$34</c:f>
              <c:numCache>
                <c:formatCode>0%</c:formatCode>
                <c:ptCount val="23"/>
                <c:pt idx="0">
                  <c:v>1.7391304347826088E-3</c:v>
                </c:pt>
                <c:pt idx="1">
                  <c:v>1.7391304347826088E-3</c:v>
                </c:pt>
                <c:pt idx="2">
                  <c:v>1.391304347826087E-2</c:v>
                </c:pt>
                <c:pt idx="3">
                  <c:v>1.391304347826087E-2</c:v>
                </c:pt>
                <c:pt idx="4">
                  <c:v>2.2608695652173914E-2</c:v>
                </c:pt>
                <c:pt idx="5">
                  <c:v>3.6521739130434785E-2</c:v>
                </c:pt>
                <c:pt idx="6">
                  <c:v>5.7391304347826085E-2</c:v>
                </c:pt>
                <c:pt idx="7">
                  <c:v>7.6521739130434779E-2</c:v>
                </c:pt>
                <c:pt idx="8">
                  <c:v>9.2173913043478259E-2</c:v>
                </c:pt>
                <c:pt idx="9">
                  <c:v>6.9565217391304349E-2</c:v>
                </c:pt>
                <c:pt idx="10">
                  <c:v>0.08</c:v>
                </c:pt>
                <c:pt idx="11">
                  <c:v>0.08</c:v>
                </c:pt>
                <c:pt idx="12">
                  <c:v>7.8260869565217397E-2</c:v>
                </c:pt>
                <c:pt idx="13">
                  <c:v>0.10434782608695652</c:v>
                </c:pt>
                <c:pt idx="14">
                  <c:v>5.7391304347826085E-2</c:v>
                </c:pt>
                <c:pt idx="15">
                  <c:v>7.4782608695652175E-2</c:v>
                </c:pt>
                <c:pt idx="16">
                  <c:v>0.04</c:v>
                </c:pt>
                <c:pt idx="17">
                  <c:v>4.3478260869565216E-2</c:v>
                </c:pt>
                <c:pt idx="18">
                  <c:v>2.6086956521739129E-2</c:v>
                </c:pt>
                <c:pt idx="19">
                  <c:v>1.2173913043478261E-2</c:v>
                </c:pt>
                <c:pt idx="20">
                  <c:v>6.956521739130435E-3</c:v>
                </c:pt>
                <c:pt idx="21">
                  <c:v>5.2173913043478265E-3</c:v>
                </c:pt>
                <c:pt idx="22">
                  <c:v>5.2173913043478265E-3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0F-4A4F-8DBD-FD138722C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356439247"/>
        <c:axId val="35642759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LaLiga!$W$11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LaLiga!$V$12:$V$34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LaLiga!$W$12:$W$34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23"/>
                      <c:pt idx="0">
                        <c:v>2823392</c:v>
                      </c:pt>
                      <c:pt idx="1">
                        <c:v>77001.600000000006</c:v>
                      </c:pt>
                      <c:pt idx="2">
                        <c:v>24127168</c:v>
                      </c:pt>
                      <c:pt idx="3">
                        <c:v>13427154</c:v>
                      </c:pt>
                      <c:pt idx="4">
                        <c:v>51877360</c:v>
                      </c:pt>
                      <c:pt idx="5">
                        <c:v>32102333.714285713</c:v>
                      </c:pt>
                      <c:pt idx="6">
                        <c:v>20942101.818181816</c:v>
                      </c:pt>
                      <c:pt idx="7">
                        <c:v>22060666.727272727</c:v>
                      </c:pt>
                      <c:pt idx="8">
                        <c:v>39573495.245283023</c:v>
                      </c:pt>
                      <c:pt idx="9">
                        <c:v>31313984</c:v>
                      </c:pt>
                      <c:pt idx="10">
                        <c:v>40230546.086956523</c:v>
                      </c:pt>
                      <c:pt idx="11">
                        <c:v>47213698.434782609</c:v>
                      </c:pt>
                      <c:pt idx="12">
                        <c:v>30846270.577777777</c:v>
                      </c:pt>
                      <c:pt idx="13">
                        <c:v>65275967.466666669</c:v>
                      </c:pt>
                      <c:pt idx="14">
                        <c:v>67738074.181818187</c:v>
                      </c:pt>
                      <c:pt idx="15">
                        <c:v>57402006.697674416</c:v>
                      </c:pt>
                      <c:pt idx="16">
                        <c:v>60663869.217391305</c:v>
                      </c:pt>
                      <c:pt idx="17">
                        <c:v>62124890.880000003</c:v>
                      </c:pt>
                      <c:pt idx="18">
                        <c:v>47903550.93333333</c:v>
                      </c:pt>
                      <c:pt idx="19">
                        <c:v>116419085.71428572</c:v>
                      </c:pt>
                      <c:pt idx="20">
                        <c:v>11806912</c:v>
                      </c:pt>
                      <c:pt idx="21">
                        <c:v>15015312</c:v>
                      </c:pt>
                      <c:pt idx="22">
                        <c:v>24982741.333333332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80F-4A4F-8DBD-FD138722C40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LaLiga!$X$11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LaLiga!$V$12:$V$34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LaLiga!$X$12:$X$34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1</c:v>
                      </c:pt>
                      <c:pt idx="1">
                        <c:v>1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13</c:v>
                      </c:pt>
                      <c:pt idx="5">
                        <c:v>21</c:v>
                      </c:pt>
                      <c:pt idx="6">
                        <c:v>33</c:v>
                      </c:pt>
                      <c:pt idx="7">
                        <c:v>44</c:v>
                      </c:pt>
                      <c:pt idx="8">
                        <c:v>53</c:v>
                      </c:pt>
                      <c:pt idx="9">
                        <c:v>40</c:v>
                      </c:pt>
                      <c:pt idx="10">
                        <c:v>46</c:v>
                      </c:pt>
                      <c:pt idx="11">
                        <c:v>46</c:v>
                      </c:pt>
                      <c:pt idx="12">
                        <c:v>45</c:v>
                      </c:pt>
                      <c:pt idx="13">
                        <c:v>60</c:v>
                      </c:pt>
                      <c:pt idx="14">
                        <c:v>33</c:v>
                      </c:pt>
                      <c:pt idx="15">
                        <c:v>43</c:v>
                      </c:pt>
                      <c:pt idx="16">
                        <c:v>23</c:v>
                      </c:pt>
                      <c:pt idx="17">
                        <c:v>25</c:v>
                      </c:pt>
                      <c:pt idx="18">
                        <c:v>15</c:v>
                      </c:pt>
                      <c:pt idx="19">
                        <c:v>7</c:v>
                      </c:pt>
                      <c:pt idx="20">
                        <c:v>4</c:v>
                      </c:pt>
                      <c:pt idx="21">
                        <c:v>3</c:v>
                      </c:pt>
                      <c:pt idx="22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0F-4A4F-8DBD-FD138722C40C}"/>
                  </c:ext>
                </c:extLst>
              </c15:ser>
            </c15:filteredBarSeries>
          </c:ext>
        </c:extLst>
      </c:barChart>
      <c:catAx>
        <c:axId val="35643924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6427599"/>
        <c:crosses val="autoZero"/>
        <c:auto val="1"/>
        <c:lblAlgn val="ctr"/>
        <c:lblOffset val="100"/>
        <c:noMultiLvlLbl val="0"/>
      </c:catAx>
      <c:valAx>
        <c:axId val="356427599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643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Age distribution amongst top25 players per club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LaLiga season 2021-22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LigaMX!$AB$11</c:f>
              <c:strCache>
                <c:ptCount val="1"/>
                <c:pt idx="0">
                  <c:v>instances%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LigaMX!$Y$12:$Y$33</c:f>
              <c:numCache>
                <c:formatCode>General</c:formatCode>
                <c:ptCount val="22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</c:numCache>
            </c:numRef>
          </c:cat>
          <c:val>
            <c:numRef>
              <c:f>LigaMX!$AB$12:$AB$33</c:f>
              <c:numCache>
                <c:formatCode>0%</c:formatCode>
                <c:ptCount val="22"/>
                <c:pt idx="0">
                  <c:v>6.6666666666666671E-3</c:v>
                </c:pt>
                <c:pt idx="1">
                  <c:v>1.1111111111111112E-2</c:v>
                </c:pt>
                <c:pt idx="2">
                  <c:v>4.2222222222222223E-2</c:v>
                </c:pt>
                <c:pt idx="3">
                  <c:v>4.6666666666666669E-2</c:v>
                </c:pt>
                <c:pt idx="4">
                  <c:v>0.06</c:v>
                </c:pt>
                <c:pt idx="5">
                  <c:v>6.4444444444444443E-2</c:v>
                </c:pt>
                <c:pt idx="6">
                  <c:v>6.8888888888888888E-2</c:v>
                </c:pt>
                <c:pt idx="7">
                  <c:v>0.1</c:v>
                </c:pt>
                <c:pt idx="8">
                  <c:v>8.2222222222222224E-2</c:v>
                </c:pt>
                <c:pt idx="9">
                  <c:v>6.8888888888888888E-2</c:v>
                </c:pt>
                <c:pt idx="10">
                  <c:v>0.08</c:v>
                </c:pt>
                <c:pt idx="11">
                  <c:v>7.1111111111111111E-2</c:v>
                </c:pt>
                <c:pt idx="12">
                  <c:v>6.222222222222222E-2</c:v>
                </c:pt>
                <c:pt idx="13">
                  <c:v>4.4444444444444446E-2</c:v>
                </c:pt>
                <c:pt idx="14">
                  <c:v>5.7777777777777775E-2</c:v>
                </c:pt>
                <c:pt idx="15">
                  <c:v>3.7777777777777778E-2</c:v>
                </c:pt>
                <c:pt idx="16">
                  <c:v>3.3333333333333333E-2</c:v>
                </c:pt>
                <c:pt idx="17">
                  <c:v>2.2222222222222223E-2</c:v>
                </c:pt>
                <c:pt idx="18">
                  <c:v>0.02</c:v>
                </c:pt>
                <c:pt idx="19">
                  <c:v>1.1111111111111112E-2</c:v>
                </c:pt>
                <c:pt idx="20">
                  <c:v>6.6666666666666671E-3</c:v>
                </c:pt>
                <c:pt idx="21">
                  <c:v>2.2222222222222222E-3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3-4022-A86C-F718A0DBB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446960015"/>
        <c:axId val="44696084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LigaMX!$Z$11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LigaMX!$Y$12:$Y$33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37</c:v>
                      </c:pt>
                      <c:pt idx="20">
                        <c:v>38</c:v>
                      </c:pt>
                      <c:pt idx="21">
                        <c:v>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LigaMX!$Z$12:$Z$33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22"/>
                      <c:pt idx="0">
                        <c:v>162558.93333333332</c:v>
                      </c:pt>
                      <c:pt idx="1">
                        <c:v>313139.84000000003</c:v>
                      </c:pt>
                      <c:pt idx="2">
                        <c:v>549142.98947368411</c:v>
                      </c:pt>
                      <c:pt idx="3">
                        <c:v>718681.59999999998</c:v>
                      </c:pt>
                      <c:pt idx="4">
                        <c:v>1660287.5851851853</c:v>
                      </c:pt>
                      <c:pt idx="5">
                        <c:v>3191141.0206896551</c:v>
                      </c:pt>
                      <c:pt idx="6">
                        <c:v>3987523.7161290315</c:v>
                      </c:pt>
                      <c:pt idx="7">
                        <c:v>5919711.8933333345</c:v>
                      </c:pt>
                      <c:pt idx="8">
                        <c:v>5506654.9621621622</c:v>
                      </c:pt>
                      <c:pt idx="9">
                        <c:v>6898680.9806451602</c:v>
                      </c:pt>
                      <c:pt idx="10">
                        <c:v>8905448.9333333317</c:v>
                      </c:pt>
                      <c:pt idx="11">
                        <c:v>11178065.600000001</c:v>
                      </c:pt>
                      <c:pt idx="12">
                        <c:v>7781286.6857142868</c:v>
                      </c:pt>
                      <c:pt idx="13">
                        <c:v>11222983.199999999</c:v>
                      </c:pt>
                      <c:pt idx="14">
                        <c:v>11171648.800000001</c:v>
                      </c:pt>
                      <c:pt idx="15">
                        <c:v>11769166.117647059</c:v>
                      </c:pt>
                      <c:pt idx="16">
                        <c:v>14818530.133333333</c:v>
                      </c:pt>
                      <c:pt idx="17">
                        <c:v>12807932.800000001</c:v>
                      </c:pt>
                      <c:pt idx="18">
                        <c:v>29788211.555555556</c:v>
                      </c:pt>
                      <c:pt idx="19">
                        <c:v>12936268.800000001</c:v>
                      </c:pt>
                      <c:pt idx="20">
                        <c:v>10686110.933333334</c:v>
                      </c:pt>
                      <c:pt idx="21">
                        <c:v>28233920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E63-4022-A86C-F718A0DBBB2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LigaMX!$AA$11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LigaMX!$Y$12:$Y$33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37</c:v>
                      </c:pt>
                      <c:pt idx="20">
                        <c:v>38</c:v>
                      </c:pt>
                      <c:pt idx="21">
                        <c:v>39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LigaMX!$AA$12:$AA$33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3</c:v>
                      </c:pt>
                      <c:pt idx="1">
                        <c:v>5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27</c:v>
                      </c:pt>
                      <c:pt idx="5">
                        <c:v>29</c:v>
                      </c:pt>
                      <c:pt idx="6">
                        <c:v>31</c:v>
                      </c:pt>
                      <c:pt idx="7">
                        <c:v>45</c:v>
                      </c:pt>
                      <c:pt idx="8">
                        <c:v>37</c:v>
                      </c:pt>
                      <c:pt idx="9">
                        <c:v>31</c:v>
                      </c:pt>
                      <c:pt idx="10">
                        <c:v>36</c:v>
                      </c:pt>
                      <c:pt idx="11">
                        <c:v>32</c:v>
                      </c:pt>
                      <c:pt idx="12">
                        <c:v>28</c:v>
                      </c:pt>
                      <c:pt idx="13">
                        <c:v>20</c:v>
                      </c:pt>
                      <c:pt idx="14">
                        <c:v>26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E63-4022-A86C-F718A0DBBB28}"/>
                  </c:ext>
                </c:extLst>
              </c15:ser>
            </c15:filteredBarSeries>
          </c:ext>
        </c:extLst>
      </c:barChart>
      <c:catAx>
        <c:axId val="44696001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960847"/>
        <c:crosses val="autoZero"/>
        <c:auto val="1"/>
        <c:lblAlgn val="ctr"/>
        <c:lblOffset val="100"/>
        <c:noMultiLvlLbl val="0"/>
      </c:catAx>
      <c:valAx>
        <c:axId val="446960847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960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Porcentaje de jugadores por</a:t>
            </a:r>
            <a: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Club en Liga MX</a:t>
            </a:r>
            <a:b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en el rango salarial de Real Oviedo:</a:t>
            </a:r>
            <a:b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$639,498 a $9,811,242 MXN anuales</a:t>
            </a:r>
            <a:endPara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Viz_Oviedo!$D$8:$D$25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Viz_Oviedo!$H$8:$H$25</c:f>
              <c:numCache>
                <c:formatCode>0%</c:formatCode>
                <c:ptCount val="18"/>
                <c:pt idx="0">
                  <c:v>0.68</c:v>
                </c:pt>
                <c:pt idx="1">
                  <c:v>0.52</c:v>
                </c:pt>
                <c:pt idx="2">
                  <c:v>0.72</c:v>
                </c:pt>
                <c:pt idx="3">
                  <c:v>0.64</c:v>
                </c:pt>
                <c:pt idx="4">
                  <c:v>0.84</c:v>
                </c:pt>
                <c:pt idx="5">
                  <c:v>0.6</c:v>
                </c:pt>
                <c:pt idx="6">
                  <c:v>0.44</c:v>
                </c:pt>
                <c:pt idx="7">
                  <c:v>0.36</c:v>
                </c:pt>
                <c:pt idx="8">
                  <c:v>0.68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0.36</c:v>
                </c:pt>
                <c:pt idx="16">
                  <c:v>0.56000000000000005</c:v>
                </c:pt>
                <c:pt idx="17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F-432C-B0ED-C4CB4A24C5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8554015"/>
        <c:axId val="4685702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Viz_Oviedo!$D$8:$D$25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Viz_Oviedo!$E$8:$E$25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17</c:v>
                      </c:pt>
                      <c:pt idx="1">
                        <c:v>13</c:v>
                      </c:pt>
                      <c:pt idx="2">
                        <c:v>18</c:v>
                      </c:pt>
                      <c:pt idx="3">
                        <c:v>16</c:v>
                      </c:pt>
                      <c:pt idx="4">
                        <c:v>21</c:v>
                      </c:pt>
                      <c:pt idx="5">
                        <c:v>15</c:v>
                      </c:pt>
                      <c:pt idx="6">
                        <c:v>11</c:v>
                      </c:pt>
                      <c:pt idx="7">
                        <c:v>9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16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9</c:v>
                      </c:pt>
                      <c:pt idx="16">
                        <c:v>14</c:v>
                      </c:pt>
                      <c:pt idx="17">
                        <c:v>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0AF-432C-B0ED-C4CB4A24C59F}"/>
                  </c:ext>
                </c:extLst>
              </c15:ser>
            </c15:filteredBarSeries>
          </c:ext>
        </c:extLst>
      </c:barChart>
      <c:catAx>
        <c:axId val="46855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8570239"/>
        <c:crosses val="autoZero"/>
        <c:auto val="1"/>
        <c:lblAlgn val="ctr"/>
        <c:lblOffset val="100"/>
        <c:noMultiLvlLbl val="0"/>
      </c:catAx>
      <c:valAx>
        <c:axId val="46857023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46855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Porcentaje de jugadores por Club en Liga MX</a:t>
            </a:r>
          </a:p>
          <a:p>
            <a:pPr>
              <a:defRPr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arriba del rango salarial de Real Oviedo</a:t>
            </a:r>
            <a:b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Superior a $9,811,242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Viz_Oviedo!$X$7</c:f>
              <c:strCache>
                <c:ptCount val="1"/>
                <c:pt idx="0">
                  <c:v>Instances%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6">
                        <a:lumMod val="75000"/>
                      </a:schemeClr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Viz_Oviedo!$V$8:$V$25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Viz_Oviedo!$X$8:$X$25</c:f>
              <c:numCache>
                <c:formatCode>0%</c:formatCode>
                <c:ptCount val="18"/>
                <c:pt idx="0">
                  <c:v>0.28000000000000003</c:v>
                </c:pt>
                <c:pt idx="1">
                  <c:v>0.08</c:v>
                </c:pt>
                <c:pt idx="2">
                  <c:v>0.2</c:v>
                </c:pt>
                <c:pt idx="3">
                  <c:v>0.24</c:v>
                </c:pt>
                <c:pt idx="4">
                  <c:v>0.08</c:v>
                </c:pt>
                <c:pt idx="5">
                  <c:v>0.24</c:v>
                </c:pt>
                <c:pt idx="6">
                  <c:v>0</c:v>
                </c:pt>
                <c:pt idx="7">
                  <c:v>0.36</c:v>
                </c:pt>
                <c:pt idx="8">
                  <c:v>0</c:v>
                </c:pt>
                <c:pt idx="9">
                  <c:v>0.04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0.04</c:v>
                </c:pt>
                <c:pt idx="14">
                  <c:v>0</c:v>
                </c:pt>
                <c:pt idx="15">
                  <c:v>0.48</c:v>
                </c:pt>
                <c:pt idx="16">
                  <c:v>0.04</c:v>
                </c:pt>
                <c:pt idx="17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3D-4814-A023-7EDCB26AAF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1313807"/>
        <c:axId val="47131339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Viz_Oviedo!$W$7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Viz_Oviedo!$V$8:$V$25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Viz_Oviedo!$W$8:$W$25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7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0</c:v>
                      </c:pt>
                      <c:pt idx="7">
                        <c:v>9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12</c:v>
                      </c:pt>
                      <c:pt idx="16">
                        <c:v>1</c:v>
                      </c:pt>
                      <c:pt idx="17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93D-4814-A023-7EDCB26AAF4A}"/>
                  </c:ext>
                </c:extLst>
              </c15:ser>
            </c15:filteredBarSeries>
          </c:ext>
        </c:extLst>
      </c:barChart>
      <c:catAx>
        <c:axId val="47131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13391"/>
        <c:crosses val="autoZero"/>
        <c:auto val="1"/>
        <c:lblAlgn val="ctr"/>
        <c:lblOffset val="100"/>
        <c:noMultiLvlLbl val="0"/>
      </c:catAx>
      <c:valAx>
        <c:axId val="471313391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47131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Porcentaje de jugadores por Club en Liga MX</a:t>
            </a:r>
            <a:b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debajo del rango salarial de Real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Oviedo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inferior a $639,498 MXN anuales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Viz_Oviedo!$AD$7</c:f>
              <c:strCache>
                <c:ptCount val="1"/>
                <c:pt idx="0">
                  <c:v>Instances%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rgbClr val="C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Viz_Oviedo!$AB$8:$AB$25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Viz_Oviedo!$AD$8:$AD$25</c:f>
              <c:numCache>
                <c:formatCode>0%</c:formatCode>
                <c:ptCount val="18"/>
                <c:pt idx="0">
                  <c:v>0.04</c:v>
                </c:pt>
                <c:pt idx="1">
                  <c:v>0.4</c:v>
                </c:pt>
                <c:pt idx="2">
                  <c:v>0.08</c:v>
                </c:pt>
                <c:pt idx="3">
                  <c:v>0.12</c:v>
                </c:pt>
                <c:pt idx="4">
                  <c:v>0.08</c:v>
                </c:pt>
                <c:pt idx="5">
                  <c:v>0.16</c:v>
                </c:pt>
                <c:pt idx="6">
                  <c:v>0.56000000000000005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0.28000000000000003</c:v>
                </c:pt>
                <c:pt idx="10">
                  <c:v>0.36</c:v>
                </c:pt>
                <c:pt idx="11">
                  <c:v>0.32</c:v>
                </c:pt>
                <c:pt idx="12">
                  <c:v>0.52</c:v>
                </c:pt>
                <c:pt idx="13">
                  <c:v>0.44</c:v>
                </c:pt>
                <c:pt idx="14">
                  <c:v>0.28000000000000003</c:v>
                </c:pt>
                <c:pt idx="15">
                  <c:v>0.16</c:v>
                </c:pt>
                <c:pt idx="16">
                  <c:v>0.4</c:v>
                </c:pt>
                <c:pt idx="17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E-47DC-926D-DF77D7AC5D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4784255"/>
        <c:axId val="47478300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Viz_Oviedo!$AC$7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Viz_Oviedo!$AB$8:$AB$25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Viz_Oviedo!$AC$8:$AC$25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</c:v>
                      </c:pt>
                      <c:pt idx="1">
                        <c:v>10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14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7</c:v>
                      </c:pt>
                      <c:pt idx="10">
                        <c:v>9</c:v>
                      </c:pt>
                      <c:pt idx="11">
                        <c:v>8</c:v>
                      </c:pt>
                      <c:pt idx="12">
                        <c:v>13</c:v>
                      </c:pt>
                      <c:pt idx="13">
                        <c:v>11</c:v>
                      </c:pt>
                      <c:pt idx="14">
                        <c:v>7</c:v>
                      </c:pt>
                      <c:pt idx="15">
                        <c:v>4</c:v>
                      </c:pt>
                      <c:pt idx="16">
                        <c:v>10</c:v>
                      </c:pt>
                      <c:pt idx="17">
                        <c:v>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26E-47DC-926D-DF77D7AC5DB9}"/>
                  </c:ext>
                </c:extLst>
              </c15:ser>
            </c15:filteredBarSeries>
          </c:ext>
        </c:extLst>
      </c:barChart>
      <c:catAx>
        <c:axId val="47478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4783007"/>
        <c:crosses val="autoZero"/>
        <c:auto val="1"/>
        <c:lblAlgn val="ctr"/>
        <c:lblOffset val="100"/>
        <c:noMultiLvlLbl val="0"/>
      </c:catAx>
      <c:valAx>
        <c:axId val="474783007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47478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Viz_Oviedo!$F$7</c:f>
              <c:strCache>
                <c:ptCount val="1"/>
                <c:pt idx="0">
                  <c:v>above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Viz_Oviedo!$D$8:$D$25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Viz_Oviedo!$F$8:$F$25</c:f>
              <c:numCache>
                <c:formatCode>General</c:formatCode>
                <c:ptCount val="18"/>
                <c:pt idx="0">
                  <c:v>8.5</c:v>
                </c:pt>
                <c:pt idx="1">
                  <c:v>6.5</c:v>
                </c:pt>
                <c:pt idx="2">
                  <c:v>9</c:v>
                </c:pt>
                <c:pt idx="3">
                  <c:v>8</c:v>
                </c:pt>
                <c:pt idx="4">
                  <c:v>10.5</c:v>
                </c:pt>
                <c:pt idx="5">
                  <c:v>7.5</c:v>
                </c:pt>
                <c:pt idx="6">
                  <c:v>5.5</c:v>
                </c:pt>
                <c:pt idx="7">
                  <c:v>4.5</c:v>
                </c:pt>
                <c:pt idx="8">
                  <c:v>8.5</c:v>
                </c:pt>
                <c:pt idx="9">
                  <c:v>8.5</c:v>
                </c:pt>
                <c:pt idx="10">
                  <c:v>8</c:v>
                </c:pt>
                <c:pt idx="11">
                  <c:v>7.5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4.5</c:v>
                </c:pt>
                <c:pt idx="16">
                  <c:v>7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8-4785-8895-635F58A92FAB}"/>
            </c:ext>
          </c:extLst>
        </c:ser>
        <c:ser>
          <c:idx val="2"/>
          <c:order val="2"/>
          <c:tx>
            <c:strRef>
              <c:f>Viz_Oviedo!$G$7</c:f>
              <c:strCache>
                <c:ptCount val="1"/>
                <c:pt idx="0">
                  <c:v>below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Viz_Oviedo!$D$8:$D$25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Viz_Oviedo!$G$8:$G$25</c:f>
              <c:numCache>
                <c:formatCode>General</c:formatCode>
                <c:ptCount val="18"/>
                <c:pt idx="0">
                  <c:v>-8.5</c:v>
                </c:pt>
                <c:pt idx="1">
                  <c:v>-6.5</c:v>
                </c:pt>
                <c:pt idx="2">
                  <c:v>-9</c:v>
                </c:pt>
                <c:pt idx="3">
                  <c:v>-8</c:v>
                </c:pt>
                <c:pt idx="4">
                  <c:v>-10.5</c:v>
                </c:pt>
                <c:pt idx="5">
                  <c:v>-7.5</c:v>
                </c:pt>
                <c:pt idx="6">
                  <c:v>-5.5</c:v>
                </c:pt>
                <c:pt idx="7">
                  <c:v>-4.5</c:v>
                </c:pt>
                <c:pt idx="8">
                  <c:v>-8.5</c:v>
                </c:pt>
                <c:pt idx="9">
                  <c:v>-8.5</c:v>
                </c:pt>
                <c:pt idx="10">
                  <c:v>-8</c:v>
                </c:pt>
                <c:pt idx="11">
                  <c:v>-7.5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-4.5</c:v>
                </c:pt>
                <c:pt idx="16">
                  <c:v>-7</c:v>
                </c:pt>
                <c:pt idx="17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98-4785-8895-635F58A92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733503"/>
        <c:axId val="47475638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Viz_Oviedo!$E$7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Viz_Oviedo!$D$8:$D$25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Viz_Oviedo!$E$8:$E$25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17</c:v>
                      </c:pt>
                      <c:pt idx="1">
                        <c:v>13</c:v>
                      </c:pt>
                      <c:pt idx="2">
                        <c:v>18</c:v>
                      </c:pt>
                      <c:pt idx="3">
                        <c:v>16</c:v>
                      </c:pt>
                      <c:pt idx="4">
                        <c:v>21</c:v>
                      </c:pt>
                      <c:pt idx="5">
                        <c:v>15</c:v>
                      </c:pt>
                      <c:pt idx="6">
                        <c:v>11</c:v>
                      </c:pt>
                      <c:pt idx="7">
                        <c:v>9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16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9</c:v>
                      </c:pt>
                      <c:pt idx="16">
                        <c:v>14</c:v>
                      </c:pt>
                      <c:pt idx="17">
                        <c:v>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598-4785-8895-635F58A92FAB}"/>
                  </c:ext>
                </c:extLst>
              </c15:ser>
            </c15:filteredBarSeries>
          </c:ext>
        </c:extLst>
      </c:barChart>
      <c:catAx>
        <c:axId val="47473350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4756383"/>
        <c:crosses val="autoZero"/>
        <c:auto val="1"/>
        <c:lblAlgn val="ctr"/>
        <c:lblOffset val="100"/>
        <c:noMultiLvlLbl val="0"/>
      </c:catAx>
      <c:valAx>
        <c:axId val="474756383"/>
        <c:scaling>
          <c:orientation val="minMax"/>
          <c:min val="-12.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4733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Viz_Oviedo!$W$7</c:f>
              <c:strCache>
                <c:ptCount val="1"/>
                <c:pt idx="0">
                  <c:v>Instances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Viz_Oviedo!$V$8:$V$25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Viz_Oviedo!$W$8:$W$25</c:f>
              <c:numCache>
                <c:formatCode>General</c:formatCode>
                <c:ptCount val="18"/>
                <c:pt idx="0">
                  <c:v>7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12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1-403B-97CB-6A09D67BCC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07040239"/>
        <c:axId val="507023183"/>
      </c:barChart>
      <c:catAx>
        <c:axId val="50704023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7023183"/>
        <c:crosses val="autoZero"/>
        <c:auto val="1"/>
        <c:lblAlgn val="ctr"/>
        <c:lblOffset val="100"/>
        <c:noMultiLvlLbl val="0"/>
      </c:catAx>
      <c:valAx>
        <c:axId val="507023183"/>
        <c:scaling>
          <c:orientation val="minMax"/>
          <c:max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7040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Viz_Oviedo!$AC$7</c:f>
              <c:strCache>
                <c:ptCount val="1"/>
                <c:pt idx="0">
                  <c:v>Instances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Viz_Oviedo!$AB$8:$AB$25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Viz_Oviedo!$AC$8:$AC$25</c:f>
              <c:numCache>
                <c:formatCode>General</c:formatCode>
                <c:ptCount val="18"/>
                <c:pt idx="0">
                  <c:v>1</c:v>
                </c:pt>
                <c:pt idx="1">
                  <c:v>10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14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  <c:pt idx="12">
                  <c:v>13</c:v>
                </c:pt>
                <c:pt idx="13">
                  <c:v>11</c:v>
                </c:pt>
                <c:pt idx="14">
                  <c:v>7</c:v>
                </c:pt>
                <c:pt idx="15">
                  <c:v>4</c:v>
                </c:pt>
                <c:pt idx="16">
                  <c:v>10</c:v>
                </c:pt>
                <c:pt idx="1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5-4D98-B7C5-6DCF4AAD87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74789247"/>
        <c:axId val="474738079"/>
      </c:barChart>
      <c:catAx>
        <c:axId val="474789247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74738079"/>
        <c:crosses val="autoZero"/>
        <c:auto val="1"/>
        <c:lblAlgn val="ctr"/>
        <c:lblOffset val="100"/>
        <c:noMultiLvlLbl val="0"/>
      </c:catAx>
      <c:valAx>
        <c:axId val="474738079"/>
        <c:scaling>
          <c:orientation val="maxMin"/>
          <c:max val="25"/>
        </c:scaling>
        <c:delete val="1"/>
        <c:axPos val="b"/>
        <c:numFmt formatCode="General" sourceLinked="1"/>
        <c:majorTickMark val="none"/>
        <c:minorTickMark val="none"/>
        <c:tickLblPos val="nextTo"/>
        <c:crossAx val="47478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después de</a:t>
            </a:r>
            <a:r>
              <a:rPr lang="en-US" sz="1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impuestos para equipos de LaLiga, LaLiga 2 y Chivas de Liga MX</a:t>
            </a:r>
            <a:endPara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LaLigaMX!$AA$2</c:f>
              <c:strCache>
                <c:ptCount val="1"/>
                <c:pt idx="0">
                  <c:v>Yearly Wage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F0-46E8-B785-CC28191ACE6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CF0-46E8-B785-CC28191ACE6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CF0-46E8-B785-CC28191ACE6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CF0-46E8-B785-CC28191ACE6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CF0-46E8-B785-CC28191ACE6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CF0-46E8-B785-CC28191ACE6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CF0-46E8-B785-CC28191ACE6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CF0-46E8-B785-CC28191ACE6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CF0-46E8-B785-CC28191ACE6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CF0-46E8-B785-CC28191ACE6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2CF0-46E8-B785-CC28191ACE6D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F0-46E8-B785-CC28191ACE6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CF0-46E8-B785-CC28191ACE6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CF0-46E8-B785-CC28191ACE6D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CF0-46E8-B785-CC28191ACE6D}"/>
              </c:ext>
            </c:extLst>
          </c:dPt>
          <c:dLbls>
            <c:dLbl>
              <c:idx val="33"/>
              <c:layout>
                <c:manualLayout>
                  <c:x val="-1.9607843137254902E-2"/>
                  <c:y val="-2.807017543859649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CF0-46E8-B785-CC28191ACE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LaLigaMX!$Z$3:$Z$36</c:f>
              <c:strCache>
                <c:ptCount val="34"/>
                <c:pt idx="0">
                  <c:v>Ponferradina</c:v>
                </c:pt>
                <c:pt idx="1">
                  <c:v>Oviedo</c:v>
                </c:pt>
                <c:pt idx="2">
                  <c:v>Cartagena</c:v>
                </c:pt>
                <c:pt idx="3">
                  <c:v>Tenerife</c:v>
                </c:pt>
                <c:pt idx="4">
                  <c:v>Zaragoza</c:v>
                </c:pt>
                <c:pt idx="5">
                  <c:v>Chivas ajustado a Costo de Vida en España</c:v>
                </c:pt>
                <c:pt idx="6">
                  <c:v>Huesca</c:v>
                </c:pt>
                <c:pt idx="7">
                  <c:v>Las Palmas</c:v>
                </c:pt>
                <c:pt idx="8">
                  <c:v>Almería</c:v>
                </c:pt>
                <c:pt idx="9">
                  <c:v>Eibar</c:v>
                </c:pt>
                <c:pt idx="10">
                  <c:v>Rayo Vallecano</c:v>
                </c:pt>
                <c:pt idx="11">
                  <c:v>Chivas sin ajustar Costo de Vida en España</c:v>
                </c:pt>
                <c:pt idx="12">
                  <c:v>Leganés</c:v>
                </c:pt>
                <c:pt idx="13">
                  <c:v>Girona</c:v>
                </c:pt>
                <c:pt idx="14">
                  <c:v>Mallorca</c:v>
                </c:pt>
                <c:pt idx="15">
                  <c:v>Cádiz</c:v>
                </c:pt>
                <c:pt idx="16">
                  <c:v>Granada</c:v>
                </c:pt>
                <c:pt idx="17">
                  <c:v>Alavés</c:v>
                </c:pt>
                <c:pt idx="18">
                  <c:v>Osasuna</c:v>
                </c:pt>
                <c:pt idx="19">
                  <c:v>Elche</c:v>
                </c:pt>
                <c:pt idx="20">
                  <c:v>Espanyol</c:v>
                </c:pt>
                <c:pt idx="21">
                  <c:v>Levante</c:v>
                </c:pt>
                <c:pt idx="22">
                  <c:v>Celta</c:v>
                </c:pt>
                <c:pt idx="23">
                  <c:v>Valladolid</c:v>
                </c:pt>
                <c:pt idx="24">
                  <c:v>Getafe</c:v>
                </c:pt>
                <c:pt idx="25">
                  <c:v>Betis</c:v>
                </c:pt>
                <c:pt idx="26">
                  <c:v>Valencia</c:v>
                </c:pt>
                <c:pt idx="27">
                  <c:v>Villarreal</c:v>
                </c:pt>
                <c:pt idx="28">
                  <c:v>Real Sociedad</c:v>
                </c:pt>
                <c:pt idx="29">
                  <c:v>Ath Bilbao</c:v>
                </c:pt>
                <c:pt idx="30">
                  <c:v>Sevilla</c:v>
                </c:pt>
                <c:pt idx="31">
                  <c:v>Atl Madrid</c:v>
                </c:pt>
                <c:pt idx="32">
                  <c:v>Barcelona</c:v>
                </c:pt>
                <c:pt idx="33">
                  <c:v>Real Madrid</c:v>
                </c:pt>
              </c:strCache>
            </c:strRef>
          </c:cat>
          <c:val>
            <c:numRef>
              <c:f>LaLigaMX!$AA$3:$AA$36</c:f>
              <c:numCache>
                <c:formatCode>_-"$"* #,##0_-;\-"$"* #,##0_-;_-"$"* "-"??_-;_-@_-</c:formatCode>
                <c:ptCount val="34"/>
                <c:pt idx="0">
                  <c:v>62747949.700800024</c:v>
                </c:pt>
                <c:pt idx="1">
                  <c:v>68480933.539199993</c:v>
                </c:pt>
                <c:pt idx="2">
                  <c:v>78818224.022720009</c:v>
                </c:pt>
                <c:pt idx="3">
                  <c:v>95862043.22239998</c:v>
                </c:pt>
                <c:pt idx="4">
                  <c:v>100627754.03408001</c:v>
                </c:pt>
                <c:pt idx="5">
                  <c:v>101851586.11263917</c:v>
                </c:pt>
                <c:pt idx="6">
                  <c:v>109287644.3568</c:v>
                </c:pt>
                <c:pt idx="7">
                  <c:v>117780242.65280004</c:v>
                </c:pt>
                <c:pt idx="8">
                  <c:v>123942784.28895997</c:v>
                </c:pt>
                <c:pt idx="9">
                  <c:v>124544881.9888</c:v>
                </c:pt>
                <c:pt idx="10">
                  <c:v>128456469.08640002</c:v>
                </c:pt>
                <c:pt idx="11">
                  <c:v>133559480.53760001</c:v>
                </c:pt>
                <c:pt idx="12">
                  <c:v>137501374.26480004</c:v>
                </c:pt>
                <c:pt idx="13">
                  <c:v>146313068.98207998</c:v>
                </c:pt>
                <c:pt idx="14">
                  <c:v>158177363.19839999</c:v>
                </c:pt>
                <c:pt idx="15">
                  <c:v>159064382.13119996</c:v>
                </c:pt>
                <c:pt idx="16">
                  <c:v>173147887.63999999</c:v>
                </c:pt>
                <c:pt idx="17">
                  <c:v>173396969.72416002</c:v>
                </c:pt>
                <c:pt idx="18">
                  <c:v>185443275.61760005</c:v>
                </c:pt>
                <c:pt idx="19">
                  <c:v>237073409.37280008</c:v>
                </c:pt>
                <c:pt idx="20">
                  <c:v>282787523.63679999</c:v>
                </c:pt>
                <c:pt idx="21">
                  <c:v>286719590.24800003</c:v>
                </c:pt>
                <c:pt idx="22">
                  <c:v>342176833.10720003</c:v>
                </c:pt>
                <c:pt idx="23">
                  <c:v>363511366.39999998</c:v>
                </c:pt>
                <c:pt idx="24">
                  <c:v>397172006.94080013</c:v>
                </c:pt>
                <c:pt idx="25">
                  <c:v>496975076.56159991</c:v>
                </c:pt>
                <c:pt idx="26">
                  <c:v>500331156.85279989</c:v>
                </c:pt>
                <c:pt idx="27">
                  <c:v>557224525.60319996</c:v>
                </c:pt>
                <c:pt idx="28">
                  <c:v>569231920.42079997</c:v>
                </c:pt>
                <c:pt idx="29">
                  <c:v>570504210.20319986</c:v>
                </c:pt>
                <c:pt idx="30">
                  <c:v>936169765.44000006</c:v>
                </c:pt>
                <c:pt idx="31">
                  <c:v>1702811397.2687998</c:v>
                </c:pt>
                <c:pt idx="32">
                  <c:v>1958605642.0111997</c:v>
                </c:pt>
                <c:pt idx="33">
                  <c:v>3162964877.7999988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0-46E8-B785-CC28191ACE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07050639"/>
        <c:axId val="507048143"/>
      </c:barChart>
      <c:catAx>
        <c:axId val="50705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7048143"/>
        <c:crosses val="autoZero"/>
        <c:auto val="1"/>
        <c:lblAlgn val="ctr"/>
        <c:lblOffset val="100"/>
        <c:noMultiLvlLbl val="0"/>
      </c:catAx>
      <c:valAx>
        <c:axId val="507048143"/>
        <c:scaling>
          <c:orientation val="minMax"/>
        </c:scaling>
        <c:delete val="1"/>
        <c:axPos val="b"/>
        <c:numFmt formatCode="_-&quot;$&quot;* #,##0_-;\-&quot;$&quot;* #,##0_-;_-&quot;$&quot;* &quot;-&quot;??_-;_-@_-" sourceLinked="1"/>
        <c:majorTickMark val="none"/>
        <c:minorTickMark val="none"/>
        <c:tickLblPos val="nextTo"/>
        <c:crossAx val="50705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4.png"/><Relationship Id="rId18" Type="http://schemas.openxmlformats.org/officeDocument/2006/relationships/image" Target="../media/image9.png"/><Relationship Id="rId26" Type="http://schemas.openxmlformats.org/officeDocument/2006/relationships/image" Target="../media/image17.png"/><Relationship Id="rId3" Type="http://schemas.openxmlformats.org/officeDocument/2006/relationships/chart" Target="../charts/chart6.xml"/><Relationship Id="rId21" Type="http://schemas.openxmlformats.org/officeDocument/2006/relationships/image" Target="../media/image12.png"/><Relationship Id="rId7" Type="http://schemas.microsoft.com/office/2011/relationships/webextension" Target="../webextensions/webextension1.xml"/><Relationship Id="rId12" Type="http://schemas.openxmlformats.org/officeDocument/2006/relationships/image" Target="../media/image3.png"/><Relationship Id="rId17" Type="http://schemas.openxmlformats.org/officeDocument/2006/relationships/image" Target="../media/image8.png"/><Relationship Id="rId25" Type="http://schemas.openxmlformats.org/officeDocument/2006/relationships/image" Target="../media/image16.png"/><Relationship Id="rId2" Type="http://schemas.openxmlformats.org/officeDocument/2006/relationships/chart" Target="../charts/chart5.xml"/><Relationship Id="rId16" Type="http://schemas.openxmlformats.org/officeDocument/2006/relationships/image" Target="../media/image7.png"/><Relationship Id="rId20" Type="http://schemas.openxmlformats.org/officeDocument/2006/relationships/image" Target="../media/image11.png"/><Relationship Id="rId29" Type="http://schemas.openxmlformats.org/officeDocument/2006/relationships/image" Target="../media/image20.png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microsoft.com/office/2011/relationships/webextension" Target="../webextensions/webextension3.xml"/><Relationship Id="rId24" Type="http://schemas.openxmlformats.org/officeDocument/2006/relationships/image" Target="../media/image15.png"/><Relationship Id="rId5" Type="http://schemas.openxmlformats.org/officeDocument/2006/relationships/chart" Target="../charts/chart8.xml"/><Relationship Id="rId15" Type="http://schemas.openxmlformats.org/officeDocument/2006/relationships/image" Target="../media/image6.png"/><Relationship Id="rId23" Type="http://schemas.openxmlformats.org/officeDocument/2006/relationships/image" Target="../media/image14.png"/><Relationship Id="rId28" Type="http://schemas.openxmlformats.org/officeDocument/2006/relationships/image" Target="../media/image19.png"/><Relationship Id="rId10" Type="http://schemas.openxmlformats.org/officeDocument/2006/relationships/image" Target="../media/image2.png"/><Relationship Id="rId19" Type="http://schemas.openxmlformats.org/officeDocument/2006/relationships/image" Target="../media/image10.png"/><Relationship Id="rId4" Type="http://schemas.openxmlformats.org/officeDocument/2006/relationships/chart" Target="../charts/chart7.xml"/><Relationship Id="rId9" Type="http://schemas.microsoft.com/office/2011/relationships/webextension" Target="../webextensions/webextension2.xml"/><Relationship Id="rId14" Type="http://schemas.openxmlformats.org/officeDocument/2006/relationships/image" Target="../media/image5.png"/><Relationship Id="rId22" Type="http://schemas.openxmlformats.org/officeDocument/2006/relationships/image" Target="../media/image13.png"/><Relationship Id="rId27" Type="http://schemas.openxmlformats.org/officeDocument/2006/relationships/image" Target="../media/image18.png"/><Relationship Id="rId30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microsoft.com/office/2011/relationships/webextension" Target="../webextensions/webextension5.xml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microsoft.com/office/2011/relationships/webextension" Target="../webextensions/webextension4.xml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microsoft.com/office/2011/relationships/webextension" Target="../webextensions/webextension7.xml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44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microsoft.com/office/2011/relationships/webextension" Target="../webextensions/webextension6.xml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45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microsoft.com/office/2011/relationships/webextension" Target="../webextensions/webextension9.xml"/><Relationship Id="rId21" Type="http://schemas.openxmlformats.org/officeDocument/2006/relationships/image" Target="../media/image40.png"/><Relationship Id="rId7" Type="http://schemas.openxmlformats.org/officeDocument/2006/relationships/image" Target="../media/image29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46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microsoft.com/office/2011/relationships/webextension" Target="../webextensions/webextension8.xml"/><Relationship Id="rId6" Type="http://schemas.openxmlformats.org/officeDocument/2006/relationships/image" Target="../media/image28.png"/><Relationship Id="rId11" Type="http://schemas.openxmlformats.org/officeDocument/2006/relationships/image" Target="../media/image24.png"/><Relationship Id="rId24" Type="http://schemas.openxmlformats.org/officeDocument/2006/relationships/image" Target="../media/image43.png"/><Relationship Id="rId5" Type="http://schemas.openxmlformats.org/officeDocument/2006/relationships/image" Target="../media/image27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6.png"/><Relationship Id="rId19" Type="http://schemas.openxmlformats.org/officeDocument/2006/relationships/image" Target="../media/image38.png"/><Relationship Id="rId4" Type="http://schemas.openxmlformats.org/officeDocument/2006/relationships/image" Target="../media/image47.png"/><Relationship Id="rId9" Type="http://schemas.openxmlformats.org/officeDocument/2006/relationships/image" Target="../media/image30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10</xdr:row>
      <xdr:rowOff>0</xdr:rowOff>
    </xdr:from>
    <xdr:to>
      <xdr:col>31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322F6-7F62-077C-0E35-9EA65A480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385762</xdr:colOff>
      <xdr:row>10</xdr:row>
      <xdr:rowOff>19050</xdr:rowOff>
    </xdr:from>
    <xdr:to>
      <xdr:col>32</xdr:col>
      <xdr:colOff>423862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1B049-B60F-068C-139A-7AAFA7BB4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10</xdr:row>
      <xdr:rowOff>0</xdr:rowOff>
    </xdr:from>
    <xdr:to>
      <xdr:col>35</xdr:col>
      <xdr:colOff>38100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625D9-DC85-31FB-89D4-A4E587833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24</xdr:row>
      <xdr:rowOff>1</xdr:rowOff>
    </xdr:from>
    <xdr:to>
      <xdr:col>18</xdr:col>
      <xdr:colOff>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F4933-7135-9CC7-576B-FD506E039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18</xdr:col>
      <xdr:colOff>0</xdr:colOff>
      <xdr:row>23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022C4-4BE3-EF42-1B09-DEC9B2C40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42</xdr:row>
      <xdr:rowOff>-1</xdr:rowOff>
    </xdr:from>
    <xdr:to>
      <xdr:col>18</xdr:col>
      <xdr:colOff>0</xdr:colOff>
      <xdr:row>59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B91464-6B28-4E59-0F54-C1ED1D372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297657</xdr:colOff>
      <xdr:row>104</xdr:row>
      <xdr:rowOff>0</xdr:rowOff>
    </xdr:from>
    <xdr:to>
      <xdr:col>56</xdr:col>
      <xdr:colOff>297658</xdr:colOff>
      <xdr:row>160</xdr:row>
      <xdr:rowOff>0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80FB4C30-DF2B-031C-2DF3-5150E3295649}"/>
            </a:ext>
          </a:extLst>
        </xdr:cNvPr>
        <xdr:cNvGrpSpPr/>
      </xdr:nvGrpSpPr>
      <xdr:grpSpPr>
        <a:xfrm>
          <a:off x="16359190" y="18907125"/>
          <a:ext cx="21216938" cy="10001250"/>
          <a:chOff x="16704470" y="14644688"/>
          <a:chExt cx="21216938" cy="10001250"/>
        </a:xfrm>
      </xdr:grpSpPr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1A621564-06F2-2E8A-8729-27B59DCAA635}"/>
              </a:ext>
            </a:extLst>
          </xdr:cNvPr>
          <xdr:cNvGraphicFramePr/>
        </xdr:nvGraphicFramePr>
        <xdr:xfrm>
          <a:off x="23776783" y="14653422"/>
          <a:ext cx="7072312" cy="999251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D54E0E90-F417-7590-9C3B-14367C8E675F}"/>
              </a:ext>
            </a:extLst>
          </xdr:cNvPr>
          <xdr:cNvGraphicFramePr/>
        </xdr:nvGraphicFramePr>
        <xdr:xfrm>
          <a:off x="30849095" y="14644688"/>
          <a:ext cx="7072313" cy="10001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3786B6BB-31EC-F204-A43D-27D84717566D}"/>
              </a:ext>
            </a:extLst>
          </xdr:cNvPr>
          <xdr:cNvGraphicFramePr/>
        </xdr:nvGraphicFramePr>
        <xdr:xfrm>
          <a:off x="16704470" y="14676440"/>
          <a:ext cx="7072317" cy="99694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47</xdr:col>
      <xdr:colOff>0</xdr:colOff>
      <xdr:row>8</xdr:row>
      <xdr:rowOff>2</xdr:rowOff>
    </xdr:from>
    <xdr:to>
      <xdr:col>58</xdr:col>
      <xdr:colOff>1731</xdr:colOff>
      <xdr:row>79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" name="Add-in 10" title="People Graph">
              <a:extLst>
                <a:ext uri="{FF2B5EF4-FFF2-40B4-BE49-F238E27FC236}">
                  <a16:creationId xmlns:a16="http://schemas.microsoft.com/office/drawing/2014/main" id="{F8030295-9DB3-3E22-C3AE-933DFB3C71F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"/>
            </a:graphicData>
          </a:graphic>
        </xdr:graphicFrame>
      </mc:Choice>
      <mc:Fallback>
        <xdr:pic>
          <xdr:nvPicPr>
            <xdr:cNvPr id="11" name="Add-in 10" title="People Graph">
              <a:extLst>
                <a:ext uri="{FF2B5EF4-FFF2-40B4-BE49-F238E27FC236}">
                  <a16:creationId xmlns:a16="http://schemas.microsoft.com/office/drawing/2014/main" id="{F8030295-9DB3-3E22-C3AE-933DFB3C71F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55</xdr:col>
      <xdr:colOff>0</xdr:colOff>
      <xdr:row>8</xdr:row>
      <xdr:rowOff>2</xdr:rowOff>
    </xdr:from>
    <xdr:to>
      <xdr:col>71</xdr:col>
      <xdr:colOff>0</xdr:colOff>
      <xdr:row>79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" name="Add-in 9" title="People Graph">
              <a:extLst>
                <a:ext uri="{FF2B5EF4-FFF2-40B4-BE49-F238E27FC236}">
                  <a16:creationId xmlns:a16="http://schemas.microsoft.com/office/drawing/2014/main" id="{33ED9802-F959-1ED2-26A3-130F0A1D142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"/>
            </a:graphicData>
          </a:graphic>
        </xdr:graphicFrame>
      </mc:Choice>
      <mc:Fallback>
        <xdr:pic>
          <xdr:nvPicPr>
            <xdr:cNvPr id="10" name="Add-in 9" title="People Graph">
              <a:extLst>
                <a:ext uri="{FF2B5EF4-FFF2-40B4-BE49-F238E27FC236}">
                  <a16:creationId xmlns:a16="http://schemas.microsoft.com/office/drawing/2014/main" id="{33ED9802-F959-1ED2-26A3-130F0A1D142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66</xdr:col>
      <xdr:colOff>438151</xdr:colOff>
      <xdr:row>8</xdr:row>
      <xdr:rowOff>0</xdr:rowOff>
    </xdr:from>
    <xdr:to>
      <xdr:col>79</xdr:col>
      <xdr:colOff>438150</xdr:colOff>
      <xdr:row>79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" name="Add-in 11" title="People Graph">
              <a:extLst>
                <a:ext uri="{FF2B5EF4-FFF2-40B4-BE49-F238E27FC236}">
                  <a16:creationId xmlns:a16="http://schemas.microsoft.com/office/drawing/2014/main" id="{1E073ECF-33DC-D8CF-57E2-2F5888A2AD3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"/>
            </a:graphicData>
          </a:graphic>
        </xdr:graphicFrame>
      </mc:Choice>
      <mc:Fallback>
        <xdr:pic>
          <xdr:nvPicPr>
            <xdr:cNvPr id="12" name="Add-in 11" title="People Graph">
              <a:extLst>
                <a:ext uri="{FF2B5EF4-FFF2-40B4-BE49-F238E27FC236}">
                  <a16:creationId xmlns:a16="http://schemas.microsoft.com/office/drawing/2014/main" id="{1E073ECF-33DC-D8CF-57E2-2F5888A2AD3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55</xdr:col>
      <xdr:colOff>1</xdr:colOff>
      <xdr:row>0</xdr:row>
      <xdr:rowOff>95251</xdr:rowOff>
    </xdr:from>
    <xdr:to>
      <xdr:col>67</xdr:col>
      <xdr:colOff>1</xdr:colOff>
      <xdr:row>12</xdr:row>
      <xdr:rowOff>57150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F399F33-7FED-9976-FAE0-6BF89F1A08E5}"/>
            </a:ext>
          </a:extLst>
        </xdr:cNvPr>
        <xdr:cNvSpPr/>
      </xdr:nvSpPr>
      <xdr:spPr>
        <a:xfrm>
          <a:off x="36890327" y="95251"/>
          <a:ext cx="7772400" cy="2133599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Liga MX en el rango salarial anual del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Real Oviedo</a:t>
          </a:r>
        </a:p>
      </xdr:txBody>
    </xdr:sp>
    <xdr:clientData/>
  </xdr:twoCellAnchor>
  <xdr:twoCellAnchor>
    <xdr:from>
      <xdr:col>48</xdr:col>
      <xdr:colOff>0</xdr:colOff>
      <xdr:row>7</xdr:row>
      <xdr:rowOff>38100</xdr:rowOff>
    </xdr:from>
    <xdr:to>
      <xdr:col>54</xdr:col>
      <xdr:colOff>319087</xdr:colOff>
      <xdr:row>12</xdr:row>
      <xdr:rowOff>47626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90C69B4-03D6-4570-9C27-B2A4F281E135}"/>
            </a:ext>
          </a:extLst>
        </xdr:cNvPr>
        <xdr:cNvSpPr/>
      </xdr:nvSpPr>
      <xdr:spPr>
        <a:xfrm>
          <a:off x="32356426" y="1304926"/>
          <a:ext cx="4205287" cy="914400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debajo del rango salarial</a:t>
          </a:r>
          <a:b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de</a:t>
          </a:r>
          <a:r>
            <a:rPr lang="es-MX" sz="2400" b="0" cap="none" spc="0" baseline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Real Oviedo</a:t>
          </a:r>
          <a:endParaRPr lang="es-MX" sz="2400" b="0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68</xdr:col>
      <xdr:colOff>0</xdr:colOff>
      <xdr:row>7</xdr:row>
      <xdr:rowOff>47624</xdr:rowOff>
    </xdr:from>
    <xdr:to>
      <xdr:col>74</xdr:col>
      <xdr:colOff>319087</xdr:colOff>
      <xdr:row>12</xdr:row>
      <xdr:rowOff>57150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7C0DA0E-8109-4013-886C-A4002B0C6EBD}"/>
            </a:ext>
          </a:extLst>
        </xdr:cNvPr>
        <xdr:cNvSpPr/>
      </xdr:nvSpPr>
      <xdr:spPr>
        <a:xfrm>
          <a:off x="45310426" y="1314450"/>
          <a:ext cx="4205287" cy="914400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Real Oviedo</a:t>
          </a:r>
        </a:p>
      </xdr:txBody>
    </xdr:sp>
    <xdr:clientData/>
  </xdr:twoCellAnchor>
  <xdr:twoCellAnchor>
    <xdr:from>
      <xdr:col>67</xdr:col>
      <xdr:colOff>619125</xdr:colOff>
      <xdr:row>18</xdr:row>
      <xdr:rowOff>63118</xdr:rowOff>
    </xdr:from>
    <xdr:to>
      <xdr:col>68</xdr:col>
      <xdr:colOff>546977</xdr:colOff>
      <xdr:row>72</xdr:row>
      <xdr:rowOff>57150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00809E10-4908-4541-3BEC-23F9B1921860}"/>
            </a:ext>
          </a:extLst>
        </xdr:cNvPr>
        <xdr:cNvGrpSpPr/>
      </xdr:nvGrpSpPr>
      <xdr:grpSpPr>
        <a:xfrm>
          <a:off x="44969908" y="3277806"/>
          <a:ext cx="570789" cy="9638094"/>
          <a:chOff x="45339001" y="2596768"/>
          <a:chExt cx="575552" cy="9766682"/>
        </a:xfrm>
      </xdr:grpSpPr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1216EE8E-019C-EC54-0922-E1DB1696B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3616" y="2596768"/>
            <a:ext cx="546715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8" name="Picture 77" descr="Logo, company name&#10;&#10;Description automatically generated">
            <a:extLst>
              <a:ext uri="{FF2B5EF4-FFF2-40B4-BE49-F238E27FC236}">
                <a16:creationId xmlns:a16="http://schemas.microsoft.com/office/drawing/2014/main" id="{C954816A-D027-F347-494D-1F227A8542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088" y="3103428"/>
            <a:ext cx="545596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F94287D0-B5FD-1863-52AB-4A8B95965E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689" y="3630512"/>
            <a:ext cx="543615" cy="54714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2BC93044-1FF3-3D3B-903C-5CDB02D8B6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6370" y="4203132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1" name="Picture 80">
            <a:extLst>
              <a:ext uri="{FF2B5EF4-FFF2-40B4-BE49-F238E27FC236}">
                <a16:creationId xmlns:a16="http://schemas.microsoft.com/office/drawing/2014/main" id="{F885A061-15A6-34B1-2006-69FE15CD25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527" y="4785278"/>
            <a:ext cx="543617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2" name="Picture 81" descr="Logo&#10;&#10;Description automatically generated">
            <a:extLst>
              <a:ext uri="{FF2B5EF4-FFF2-40B4-BE49-F238E27FC236}">
                <a16:creationId xmlns:a16="http://schemas.microsoft.com/office/drawing/2014/main" id="{7044FC9F-7491-1A84-F822-BB8BFA8F3A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3" y="5311394"/>
            <a:ext cx="543615" cy="54714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3" name="Picture 82" descr="Logo&#10;&#10;Description automatically generated">
            <a:extLst>
              <a:ext uri="{FF2B5EF4-FFF2-40B4-BE49-F238E27FC236}">
                <a16:creationId xmlns:a16="http://schemas.microsoft.com/office/drawing/2014/main" id="{283A1EF6-C763-DB31-CF56-61B6671A0D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6846" y="5854319"/>
            <a:ext cx="543617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4" name="Picture 83" descr="A picture containing text, clipart&#10;&#10;Description automatically generated">
            <a:extLst>
              <a:ext uri="{FF2B5EF4-FFF2-40B4-BE49-F238E27FC236}">
                <a16:creationId xmlns:a16="http://schemas.microsoft.com/office/drawing/2014/main" id="{8677D673-2588-4B57-A140-F43853A4A9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39001" y="6408449"/>
            <a:ext cx="543615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5" name="Picture 84" descr="Logo, company name&#10;&#10;Description automatically generated">
            <a:extLst>
              <a:ext uri="{FF2B5EF4-FFF2-40B4-BE49-F238E27FC236}">
                <a16:creationId xmlns:a16="http://schemas.microsoft.com/office/drawing/2014/main" id="{78203C00-DC85-6B22-B296-E07DED40A1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4" y="6906551"/>
            <a:ext cx="543617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EB789E55-2880-706A-3C09-AB723E456D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8052" y="7477491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00AA1037-04B5-1203-BB76-BBDCC0DFA7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130" y="8003606"/>
            <a:ext cx="543617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9157FC42-C1EC-24E7-8C26-D5EB86D6F7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70938" y="8522439"/>
            <a:ext cx="543615" cy="5471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9" name="Picture 88" descr="A picture containing text&#10;&#10;Description automatically generated">
            <a:extLst>
              <a:ext uri="{FF2B5EF4-FFF2-40B4-BE49-F238E27FC236}">
                <a16:creationId xmlns:a16="http://schemas.microsoft.com/office/drawing/2014/main" id="{1083CD2D-C0E9-50AA-99C1-B5F7D7CE49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61413" y="9135299"/>
            <a:ext cx="5436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0" name="Picture 89" descr="Logo&#10;&#10;Description automatically generated">
            <a:extLst>
              <a:ext uri="{FF2B5EF4-FFF2-40B4-BE49-F238E27FC236}">
                <a16:creationId xmlns:a16="http://schemas.microsoft.com/office/drawing/2014/main" id="{A455F822-CE9F-34E2-9B22-C2C037585E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188" y="9703183"/>
            <a:ext cx="546714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1" name="Picture 90" descr="A picture containing logo&#10;&#10;Description automatically generated">
            <a:extLst>
              <a:ext uri="{FF2B5EF4-FFF2-40B4-BE49-F238E27FC236}">
                <a16:creationId xmlns:a16="http://schemas.microsoft.com/office/drawing/2014/main" id="{3C2D0CD2-5DF4-A38C-B38E-558A6CFA1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1955" y="10244476"/>
            <a:ext cx="5467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C68D8D96-A06C-F55C-C62B-D3D245C6C6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067" y="10746247"/>
            <a:ext cx="546714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69AAA11A-4B9F-169D-A1CC-7D3FC2DCCE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5825" y="11252905"/>
            <a:ext cx="548681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B0E32E5C-E226-F0BD-000B-07D6E722FD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3110" y="11816309"/>
            <a:ext cx="546714" cy="547141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oneCellAnchor>
    <xdr:from>
      <xdr:col>65</xdr:col>
      <xdr:colOff>490540</xdr:colOff>
      <xdr:row>25</xdr:row>
      <xdr:rowOff>42862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42014012-B75F-4422-0BCE-BF0CC98189B4}"/>
                </a:ext>
              </a:extLst>
            </xdr:cNvPr>
            <xdr:cNvSpPr txBox="1"/>
          </xdr:nvSpPr>
          <xdr:spPr>
            <a:xfrm rot="16200000">
              <a:off x="41126573" y="693658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8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$9,811,242  </m:t>
                    </m:r>
                    <m:r>
                      <m:rPr>
                        <m:sty m:val="p"/>
                      </m:rPr>
                      <a:rPr lang="es-MX" sz="48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8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42014012-B75F-4422-0BCE-BF0CC98189B4}"/>
                </a:ext>
              </a:extLst>
            </xdr:cNvPr>
            <xdr:cNvSpPr txBox="1"/>
          </xdr:nvSpPr>
          <xdr:spPr>
            <a:xfrm rot="16200000">
              <a:off x="41126573" y="693658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8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$9,811,242  MXN</a:t>
              </a:r>
            </a:p>
          </xdr:txBody>
        </xdr:sp>
      </mc:Fallback>
    </mc:AlternateContent>
    <xdr:clientData/>
  </xdr:oneCellAnchor>
  <xdr:oneCellAnchor>
    <xdr:from>
      <xdr:col>53</xdr:col>
      <xdr:colOff>628650</xdr:colOff>
      <xdr:row>28</xdr:row>
      <xdr:rowOff>9526</xdr:rowOff>
    </xdr:from>
    <xdr:ext cx="1295400" cy="50673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TextBox 95">
              <a:extLst>
                <a:ext uri="{FF2B5EF4-FFF2-40B4-BE49-F238E27FC236}">
                  <a16:creationId xmlns:a16="http://schemas.microsoft.com/office/drawing/2014/main" id="{EC4FF1F7-0B8B-D4CE-5887-2BEF4D6229A8}"/>
                </a:ext>
              </a:extLst>
            </xdr:cNvPr>
            <xdr:cNvSpPr txBox="1"/>
          </xdr:nvSpPr>
          <xdr:spPr>
            <a:xfrm rot="16200000">
              <a:off x="34337626" y="6238876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8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$639,498 </m:t>
                    </m:r>
                    <m:r>
                      <m:rPr>
                        <m:sty m:val="p"/>
                      </m:rPr>
                      <a:rPr lang="es-MX" sz="48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  <m:r>
                      <a:rPr lang="es-MX" sz="48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s-MX" sz="48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6" name="TextBox 95">
              <a:extLst>
                <a:ext uri="{FF2B5EF4-FFF2-40B4-BE49-F238E27FC236}">
                  <a16:creationId xmlns:a16="http://schemas.microsoft.com/office/drawing/2014/main" id="{EC4FF1F7-0B8B-D4CE-5887-2BEF4D6229A8}"/>
                </a:ext>
              </a:extLst>
            </xdr:cNvPr>
            <xdr:cNvSpPr txBox="1"/>
          </xdr:nvSpPr>
          <xdr:spPr>
            <a:xfrm rot="16200000">
              <a:off x="34337626" y="6238876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8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$639,498 MXN </a:t>
              </a:r>
            </a:p>
          </xdr:txBody>
        </xdr:sp>
      </mc:Fallback>
    </mc:AlternateContent>
    <xdr:clientData/>
  </xdr:oneCellAnchor>
  <xdr:twoCellAnchor>
    <xdr:from>
      <xdr:col>56</xdr:col>
      <xdr:colOff>523875</xdr:colOff>
      <xdr:row>18</xdr:row>
      <xdr:rowOff>53593</xdr:rowOff>
    </xdr:from>
    <xdr:to>
      <xdr:col>57</xdr:col>
      <xdr:colOff>451727</xdr:colOff>
      <xdr:row>72</xdr:row>
      <xdr:rowOff>47625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4884C044-7D03-BAC9-5065-10A29A7E94AA}"/>
            </a:ext>
          </a:extLst>
        </xdr:cNvPr>
        <xdr:cNvGrpSpPr/>
      </xdr:nvGrpSpPr>
      <xdr:grpSpPr>
        <a:xfrm>
          <a:off x="37802345" y="3268281"/>
          <a:ext cx="570790" cy="9638094"/>
          <a:chOff x="45339001" y="2596768"/>
          <a:chExt cx="575552" cy="9766682"/>
        </a:xfrm>
      </xdr:grpSpPr>
      <xdr:pic>
        <xdr:nvPicPr>
          <xdr:cNvPr id="130" name="Picture 129">
            <a:extLst>
              <a:ext uri="{FF2B5EF4-FFF2-40B4-BE49-F238E27FC236}">
                <a16:creationId xmlns:a16="http://schemas.microsoft.com/office/drawing/2014/main" id="{D30FAFC9-A4A2-940D-877B-9AD51287DB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3616" y="2596768"/>
            <a:ext cx="546715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1" name="Picture 130" descr="Logo, company name&#10;&#10;Description automatically generated">
            <a:extLst>
              <a:ext uri="{FF2B5EF4-FFF2-40B4-BE49-F238E27FC236}">
                <a16:creationId xmlns:a16="http://schemas.microsoft.com/office/drawing/2014/main" id="{6BEDFE17-C0AC-D630-5729-E8585D8ADF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088" y="3103428"/>
            <a:ext cx="545596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2" name="Picture 131">
            <a:extLst>
              <a:ext uri="{FF2B5EF4-FFF2-40B4-BE49-F238E27FC236}">
                <a16:creationId xmlns:a16="http://schemas.microsoft.com/office/drawing/2014/main" id="{8A0F57E0-9382-6CB3-CCE9-0C3E6B3597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689" y="3630512"/>
            <a:ext cx="543615" cy="54714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13F6E3BB-AD50-01DB-1AE6-539544B97B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6370" y="4203132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4" name="Picture 133">
            <a:extLst>
              <a:ext uri="{FF2B5EF4-FFF2-40B4-BE49-F238E27FC236}">
                <a16:creationId xmlns:a16="http://schemas.microsoft.com/office/drawing/2014/main" id="{F1586C68-03C6-B686-4401-FE478661E8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527" y="4785278"/>
            <a:ext cx="543617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5" name="Picture 134" descr="Logo&#10;&#10;Description automatically generated">
            <a:extLst>
              <a:ext uri="{FF2B5EF4-FFF2-40B4-BE49-F238E27FC236}">
                <a16:creationId xmlns:a16="http://schemas.microsoft.com/office/drawing/2014/main" id="{38F9CF51-9448-0390-FA47-ACC7C7AAAF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3" y="5311394"/>
            <a:ext cx="543615" cy="54714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6" name="Picture 135" descr="Logo&#10;&#10;Description automatically generated">
            <a:extLst>
              <a:ext uri="{FF2B5EF4-FFF2-40B4-BE49-F238E27FC236}">
                <a16:creationId xmlns:a16="http://schemas.microsoft.com/office/drawing/2014/main" id="{5FF365BE-33A2-50E4-D92E-C9DA4589D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6846" y="5854319"/>
            <a:ext cx="543617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7" name="Picture 136" descr="A picture containing text, clipart&#10;&#10;Description automatically generated">
            <a:extLst>
              <a:ext uri="{FF2B5EF4-FFF2-40B4-BE49-F238E27FC236}">
                <a16:creationId xmlns:a16="http://schemas.microsoft.com/office/drawing/2014/main" id="{D5BFD0EA-D1FB-88F6-C18A-BA20567301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39001" y="6408449"/>
            <a:ext cx="543615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8" name="Picture 137" descr="Logo, company name&#10;&#10;Description automatically generated">
            <a:extLst>
              <a:ext uri="{FF2B5EF4-FFF2-40B4-BE49-F238E27FC236}">
                <a16:creationId xmlns:a16="http://schemas.microsoft.com/office/drawing/2014/main" id="{9CB1E3FD-3C34-C328-CD51-1BA26387F2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4" y="6906551"/>
            <a:ext cx="543617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0CE45CA0-A2D6-3725-CEBA-1C6E89C093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8052" y="7477491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01810589-59FB-616F-6E72-3D4D4CB6D7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130" y="8003606"/>
            <a:ext cx="543617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1" name="Picture 140">
            <a:extLst>
              <a:ext uri="{FF2B5EF4-FFF2-40B4-BE49-F238E27FC236}">
                <a16:creationId xmlns:a16="http://schemas.microsoft.com/office/drawing/2014/main" id="{5CEF6C20-AA1A-F0D4-167A-4C4C78D74C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70938" y="8522439"/>
            <a:ext cx="543615" cy="5471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2" name="Picture 141" descr="A picture containing text&#10;&#10;Description automatically generated">
            <a:extLst>
              <a:ext uri="{FF2B5EF4-FFF2-40B4-BE49-F238E27FC236}">
                <a16:creationId xmlns:a16="http://schemas.microsoft.com/office/drawing/2014/main" id="{4CFE1448-AC13-84CB-15A9-5EF623AD80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61413" y="9135299"/>
            <a:ext cx="5436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" name="Picture 142" descr="Logo&#10;&#10;Description automatically generated">
            <a:extLst>
              <a:ext uri="{FF2B5EF4-FFF2-40B4-BE49-F238E27FC236}">
                <a16:creationId xmlns:a16="http://schemas.microsoft.com/office/drawing/2014/main" id="{6C8167BF-BB77-F6B4-CC4D-3F1D2064F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188" y="9703183"/>
            <a:ext cx="546714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" name="Picture 143" descr="A picture containing logo&#10;&#10;Description automatically generated">
            <a:extLst>
              <a:ext uri="{FF2B5EF4-FFF2-40B4-BE49-F238E27FC236}">
                <a16:creationId xmlns:a16="http://schemas.microsoft.com/office/drawing/2014/main" id="{71B41245-1779-094C-8CA0-3E2355A059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1955" y="10244476"/>
            <a:ext cx="5467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A9F194FA-05E0-3166-FD26-5A60EC19A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067" y="10746247"/>
            <a:ext cx="546714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" name="Picture 145">
            <a:extLst>
              <a:ext uri="{FF2B5EF4-FFF2-40B4-BE49-F238E27FC236}">
                <a16:creationId xmlns:a16="http://schemas.microsoft.com/office/drawing/2014/main" id="{8FDB4C86-1C80-B9FB-5B05-651C1983AD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5825" y="11252905"/>
            <a:ext cx="548681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" name="Picture 146">
            <a:extLst>
              <a:ext uri="{FF2B5EF4-FFF2-40B4-BE49-F238E27FC236}">
                <a16:creationId xmlns:a16="http://schemas.microsoft.com/office/drawing/2014/main" id="{E7AEA662-DE42-7C9D-6DCD-49C6E25797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3110" y="11816309"/>
            <a:ext cx="546714" cy="547141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47</xdr:col>
      <xdr:colOff>523875</xdr:colOff>
      <xdr:row>18</xdr:row>
      <xdr:rowOff>34543</xdr:rowOff>
    </xdr:from>
    <xdr:to>
      <xdr:col>48</xdr:col>
      <xdr:colOff>451727</xdr:colOff>
      <xdr:row>72</xdr:row>
      <xdr:rowOff>28575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6330A55A-1F7C-1164-3160-309793C7E2C2}"/>
            </a:ext>
          </a:extLst>
        </xdr:cNvPr>
        <xdr:cNvGrpSpPr/>
      </xdr:nvGrpSpPr>
      <xdr:grpSpPr>
        <a:xfrm>
          <a:off x="32015908" y="3249231"/>
          <a:ext cx="570789" cy="9638094"/>
          <a:chOff x="45339001" y="2596768"/>
          <a:chExt cx="575552" cy="9766682"/>
        </a:xfrm>
      </xdr:grpSpPr>
      <xdr:pic>
        <xdr:nvPicPr>
          <xdr:cNvPr id="149" name="Picture 148">
            <a:extLst>
              <a:ext uri="{FF2B5EF4-FFF2-40B4-BE49-F238E27FC236}">
                <a16:creationId xmlns:a16="http://schemas.microsoft.com/office/drawing/2014/main" id="{ECF5C4C4-DA26-9E89-BF47-DC814770CE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3616" y="2596768"/>
            <a:ext cx="546715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0" name="Picture 149" descr="Logo, company name&#10;&#10;Description automatically generated">
            <a:extLst>
              <a:ext uri="{FF2B5EF4-FFF2-40B4-BE49-F238E27FC236}">
                <a16:creationId xmlns:a16="http://schemas.microsoft.com/office/drawing/2014/main" id="{0B78124B-AA28-F28E-3FC9-DA833E3932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088" y="3103428"/>
            <a:ext cx="545596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1" name="Picture 150">
            <a:extLst>
              <a:ext uri="{FF2B5EF4-FFF2-40B4-BE49-F238E27FC236}">
                <a16:creationId xmlns:a16="http://schemas.microsoft.com/office/drawing/2014/main" id="{9768AD2C-6BC8-3C2D-B791-ED0AC6C849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689" y="3630512"/>
            <a:ext cx="543615" cy="54714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2" name="Picture 151">
            <a:extLst>
              <a:ext uri="{FF2B5EF4-FFF2-40B4-BE49-F238E27FC236}">
                <a16:creationId xmlns:a16="http://schemas.microsoft.com/office/drawing/2014/main" id="{A1922808-A3F6-D0E7-F14C-0DE83BB12B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6370" y="4203132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3" name="Picture 152">
            <a:extLst>
              <a:ext uri="{FF2B5EF4-FFF2-40B4-BE49-F238E27FC236}">
                <a16:creationId xmlns:a16="http://schemas.microsoft.com/office/drawing/2014/main" id="{F9AFAD3C-8C01-A364-850B-448C44CA7C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527" y="4785278"/>
            <a:ext cx="543617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4" name="Picture 153" descr="Logo&#10;&#10;Description automatically generated">
            <a:extLst>
              <a:ext uri="{FF2B5EF4-FFF2-40B4-BE49-F238E27FC236}">
                <a16:creationId xmlns:a16="http://schemas.microsoft.com/office/drawing/2014/main" id="{C7E0F9F3-4168-E19C-06E2-40047B5EC0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3" y="5311394"/>
            <a:ext cx="543615" cy="54714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5" name="Picture 154" descr="Logo&#10;&#10;Description automatically generated">
            <a:extLst>
              <a:ext uri="{FF2B5EF4-FFF2-40B4-BE49-F238E27FC236}">
                <a16:creationId xmlns:a16="http://schemas.microsoft.com/office/drawing/2014/main" id="{A3D3E4A1-F8F0-5787-B5FB-40BCE517D1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6846" y="5854319"/>
            <a:ext cx="543617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" name="Picture 155" descr="A picture containing text, clipart&#10;&#10;Description automatically generated">
            <a:extLst>
              <a:ext uri="{FF2B5EF4-FFF2-40B4-BE49-F238E27FC236}">
                <a16:creationId xmlns:a16="http://schemas.microsoft.com/office/drawing/2014/main" id="{FB044CF4-4404-BB51-FD49-4022461284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39001" y="6408449"/>
            <a:ext cx="543615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7" name="Picture 156" descr="Logo, company name&#10;&#10;Description automatically generated">
            <a:extLst>
              <a:ext uri="{FF2B5EF4-FFF2-40B4-BE49-F238E27FC236}">
                <a16:creationId xmlns:a16="http://schemas.microsoft.com/office/drawing/2014/main" id="{E2A702E4-A2B2-A975-E9B4-CC00C4EA53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4" y="6906551"/>
            <a:ext cx="543617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8" name="Picture 157">
            <a:extLst>
              <a:ext uri="{FF2B5EF4-FFF2-40B4-BE49-F238E27FC236}">
                <a16:creationId xmlns:a16="http://schemas.microsoft.com/office/drawing/2014/main" id="{FC9F238C-1928-2BBB-DDFE-6053216F22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8052" y="7477491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" name="Picture 158">
            <a:extLst>
              <a:ext uri="{FF2B5EF4-FFF2-40B4-BE49-F238E27FC236}">
                <a16:creationId xmlns:a16="http://schemas.microsoft.com/office/drawing/2014/main" id="{D322A534-5670-B642-AC1F-738D9CB7F1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130" y="8003606"/>
            <a:ext cx="543617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" name="Picture 159">
            <a:extLst>
              <a:ext uri="{FF2B5EF4-FFF2-40B4-BE49-F238E27FC236}">
                <a16:creationId xmlns:a16="http://schemas.microsoft.com/office/drawing/2014/main" id="{A435F956-CAC2-6CA0-364B-48FEED1C70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70938" y="8522439"/>
            <a:ext cx="543615" cy="5471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1" name="Picture 160" descr="A picture containing text&#10;&#10;Description automatically generated">
            <a:extLst>
              <a:ext uri="{FF2B5EF4-FFF2-40B4-BE49-F238E27FC236}">
                <a16:creationId xmlns:a16="http://schemas.microsoft.com/office/drawing/2014/main" id="{D8FCCB1A-7B9C-BD48-970B-C3529DEBEF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61413" y="9135299"/>
            <a:ext cx="5436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2" name="Picture 161" descr="Logo&#10;&#10;Description automatically generated">
            <a:extLst>
              <a:ext uri="{FF2B5EF4-FFF2-40B4-BE49-F238E27FC236}">
                <a16:creationId xmlns:a16="http://schemas.microsoft.com/office/drawing/2014/main" id="{E2308B4D-51B7-F21B-4AE0-3512BEDE08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188" y="9703183"/>
            <a:ext cx="546714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" name="Picture 162" descr="A picture containing logo&#10;&#10;Description automatically generated">
            <a:extLst>
              <a:ext uri="{FF2B5EF4-FFF2-40B4-BE49-F238E27FC236}">
                <a16:creationId xmlns:a16="http://schemas.microsoft.com/office/drawing/2014/main" id="{2BF4C31D-4272-D17B-8771-1698F2F205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1955" y="10244476"/>
            <a:ext cx="5467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" name="Picture 163">
            <a:extLst>
              <a:ext uri="{FF2B5EF4-FFF2-40B4-BE49-F238E27FC236}">
                <a16:creationId xmlns:a16="http://schemas.microsoft.com/office/drawing/2014/main" id="{A652BF35-89E9-3629-B3CC-C33B60526A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067" y="10746247"/>
            <a:ext cx="546714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40940B85-215A-E817-03FF-C9E96D8021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5825" y="11252905"/>
            <a:ext cx="548681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6" name="Picture 165">
            <a:extLst>
              <a:ext uri="{FF2B5EF4-FFF2-40B4-BE49-F238E27FC236}">
                <a16:creationId xmlns:a16="http://schemas.microsoft.com/office/drawing/2014/main" id="{63EEC0E4-4659-6E4D-7659-5CED422C6D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3110" y="11816309"/>
            <a:ext cx="546714" cy="547141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56</xdr:col>
      <xdr:colOff>114299</xdr:colOff>
      <xdr:row>17</xdr:row>
      <xdr:rowOff>-1</xdr:rowOff>
    </xdr:from>
    <xdr:to>
      <xdr:col>65</xdr:col>
      <xdr:colOff>452436</xdr:colOff>
      <xdr:row>73</xdr:row>
      <xdr:rowOff>95249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2165354C-10DA-CA2E-B89D-F10F31F5A464}"/>
            </a:ext>
          </a:extLst>
        </xdr:cNvPr>
        <xdr:cNvSpPr/>
      </xdr:nvSpPr>
      <xdr:spPr>
        <a:xfrm>
          <a:off x="37392769" y="3036094"/>
          <a:ext cx="6124575" cy="10096500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56</xdr:col>
      <xdr:colOff>142873</xdr:colOff>
      <xdr:row>75</xdr:row>
      <xdr:rowOff>0</xdr:rowOff>
    </xdr:from>
    <xdr:to>
      <xdr:col>65</xdr:col>
      <xdr:colOff>342898</xdr:colOff>
      <xdr:row>75</xdr:row>
      <xdr:rowOff>28575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89F1370D-755E-86E4-416E-A4D600087A0F}"/>
            </a:ext>
          </a:extLst>
        </xdr:cNvPr>
        <xdr:cNvCxnSpPr/>
      </xdr:nvCxnSpPr>
      <xdr:spPr>
        <a:xfrm flipV="1">
          <a:off x="37421343" y="13394533"/>
          <a:ext cx="5986463" cy="2857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75</xdr:row>
      <xdr:rowOff>0</xdr:rowOff>
    </xdr:from>
    <xdr:to>
      <xdr:col>53</xdr:col>
      <xdr:colOff>428624</xdr:colOff>
      <xdr:row>75</xdr:row>
      <xdr:rowOff>0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08D4476B-7D33-2C42-A0C6-E6E4CDF28DD6}"/>
            </a:ext>
          </a:extLst>
        </xdr:cNvPr>
        <xdr:cNvCxnSpPr/>
      </xdr:nvCxnSpPr>
      <xdr:spPr>
        <a:xfrm>
          <a:off x="32356426" y="13573126"/>
          <a:ext cx="3667124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76199</xdr:colOff>
      <xdr:row>75</xdr:row>
      <xdr:rowOff>0</xdr:rowOff>
    </xdr:from>
    <xdr:to>
      <xdr:col>73</xdr:col>
      <xdr:colOff>0</xdr:colOff>
      <xdr:row>75</xdr:row>
      <xdr:rowOff>0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E133C552-24FB-432B-7148-82F8A93A24DF}"/>
            </a:ext>
          </a:extLst>
        </xdr:cNvPr>
        <xdr:cNvCxnSpPr/>
      </xdr:nvCxnSpPr>
      <xdr:spPr>
        <a:xfrm>
          <a:off x="45386625" y="13573126"/>
          <a:ext cx="3162301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0</xdr:colOff>
      <xdr:row>73</xdr:row>
      <xdr:rowOff>133350</xdr:rowOff>
    </xdr:from>
    <xdr:ext cx="5067300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985837E9-ADB1-87EE-C3AC-743FE6D7353F}"/>
                </a:ext>
              </a:extLst>
            </xdr:cNvPr>
            <xdr:cNvSpPr txBox="1"/>
          </xdr:nvSpPr>
          <xdr:spPr>
            <a:xfrm>
              <a:off x="31492033" y="13170695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28%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985837E9-ADB1-87EE-C3AC-743FE6D7353F}"/>
                </a:ext>
              </a:extLst>
            </xdr:cNvPr>
            <xdr:cNvSpPr txBox="1"/>
          </xdr:nvSpPr>
          <xdr:spPr>
            <a:xfrm>
              <a:off x="31492033" y="13170695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28%</a:t>
              </a:r>
            </a:p>
          </xdr:txBody>
        </xdr:sp>
      </mc:Fallback>
    </mc:AlternateContent>
    <xdr:clientData/>
  </xdr:oneCellAnchor>
  <xdr:oneCellAnchor>
    <xdr:from>
      <xdr:col>57</xdr:col>
      <xdr:colOff>11906</xdr:colOff>
      <xdr:row>74</xdr:row>
      <xdr:rowOff>0</xdr:rowOff>
    </xdr:from>
    <xdr:ext cx="5067300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TextBox 182">
              <a:extLst>
                <a:ext uri="{FF2B5EF4-FFF2-40B4-BE49-F238E27FC236}">
                  <a16:creationId xmlns:a16="http://schemas.microsoft.com/office/drawing/2014/main" id="{4ED7D295-4554-99B2-C126-B6CA21BCF366}"/>
                </a:ext>
              </a:extLst>
            </xdr:cNvPr>
            <xdr:cNvSpPr txBox="1"/>
          </xdr:nvSpPr>
          <xdr:spPr>
            <a:xfrm>
              <a:off x="37933314" y="13215938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58%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83" name="TextBox 182">
              <a:extLst>
                <a:ext uri="{FF2B5EF4-FFF2-40B4-BE49-F238E27FC236}">
                  <a16:creationId xmlns:a16="http://schemas.microsoft.com/office/drawing/2014/main" id="{4ED7D295-4554-99B2-C126-B6CA21BCF366}"/>
                </a:ext>
              </a:extLst>
            </xdr:cNvPr>
            <xdr:cNvSpPr txBox="1"/>
          </xdr:nvSpPr>
          <xdr:spPr>
            <a:xfrm>
              <a:off x="37933314" y="13215938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58%</a:t>
              </a:r>
            </a:p>
          </xdr:txBody>
        </xdr:sp>
      </mc:Fallback>
    </mc:AlternateContent>
    <xdr:clientData/>
  </xdr:oneCellAnchor>
  <xdr:oneCellAnchor>
    <xdr:from>
      <xdr:col>67</xdr:col>
      <xdr:colOff>0</xdr:colOff>
      <xdr:row>74</xdr:row>
      <xdr:rowOff>0</xdr:rowOff>
    </xdr:from>
    <xdr:ext cx="5067300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TextBox 183">
              <a:extLst>
                <a:ext uri="{FF2B5EF4-FFF2-40B4-BE49-F238E27FC236}">
                  <a16:creationId xmlns:a16="http://schemas.microsoft.com/office/drawing/2014/main" id="{833F707C-1131-3143-8BBB-F5FABFEE2F1F}"/>
                </a:ext>
              </a:extLst>
            </xdr:cNvPr>
            <xdr:cNvSpPr txBox="1"/>
          </xdr:nvSpPr>
          <xdr:spPr>
            <a:xfrm>
              <a:off x="44662726" y="13392150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14%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84" name="TextBox 183">
              <a:extLst>
                <a:ext uri="{FF2B5EF4-FFF2-40B4-BE49-F238E27FC236}">
                  <a16:creationId xmlns:a16="http://schemas.microsoft.com/office/drawing/2014/main" id="{833F707C-1131-3143-8BBB-F5FABFEE2F1F}"/>
                </a:ext>
              </a:extLst>
            </xdr:cNvPr>
            <xdr:cNvSpPr txBox="1"/>
          </xdr:nvSpPr>
          <xdr:spPr>
            <a:xfrm>
              <a:off x="44662726" y="13392150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14%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495309</xdr:colOff>
      <xdr:row>1</xdr:row>
      <xdr:rowOff>138116</xdr:rowOff>
    </xdr:from>
    <xdr:to>
      <xdr:col>39</xdr:col>
      <xdr:colOff>495309</xdr:colOff>
      <xdr:row>36</xdr:row>
      <xdr:rowOff>138116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F04D6-51B1-14FE-B452-CB1F1FD6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147646</xdr:colOff>
      <xdr:row>17</xdr:row>
      <xdr:rowOff>138117</xdr:rowOff>
    </xdr:from>
    <xdr:to>
      <xdr:col>39</xdr:col>
      <xdr:colOff>147646</xdr:colOff>
      <xdr:row>27</xdr:row>
      <xdr:rowOff>138117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564C3FF-648B-C1F4-3F82-8FADAB46D49C}"/>
            </a:ext>
          </a:extLst>
        </xdr:cNvPr>
        <xdr:cNvSpPr/>
      </xdr:nvSpPr>
      <xdr:spPr>
        <a:xfrm>
          <a:off x="31403934" y="3938592"/>
          <a:ext cx="1943100" cy="1809750"/>
        </a:xfrm>
        <a:prstGeom prst="rect">
          <a:avLst/>
        </a:prstGeom>
        <a:ln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LaLiga Santander</a:t>
          </a:r>
          <a:br>
            <a:rPr lang="es-MX" sz="1100"/>
          </a:br>
          <a:endParaRPr lang="es-MX" sz="1100"/>
        </a:p>
        <a:p>
          <a:pPr algn="l"/>
          <a:r>
            <a:rPr lang="es-MX" sz="1100"/>
            <a:t>LaLiga2 Smartbank</a:t>
          </a:r>
        </a:p>
        <a:p>
          <a:pPr algn="l"/>
          <a:br>
            <a:rPr lang="es-MX" sz="1100"/>
          </a:br>
          <a:r>
            <a:rPr lang="es-MX" sz="1100"/>
            <a:t>Chivas</a:t>
          </a:r>
          <a:r>
            <a:rPr lang="es-MX" sz="1100" baseline="0"/>
            <a:t> sin ajustar Costo de Vida a España</a:t>
          </a:r>
        </a:p>
        <a:p>
          <a:pPr algn="l"/>
          <a:br>
            <a:rPr lang="es-MX" sz="1100" baseline="0"/>
          </a:br>
          <a:r>
            <a:rPr lang="es-MX" sz="1100" baseline="0"/>
            <a:t>Chivas ajustado a Costo de vida España</a:t>
          </a:r>
          <a:endParaRPr lang="es-MX" sz="1100"/>
        </a:p>
      </xdr:txBody>
    </xdr:sp>
    <xdr:clientData/>
  </xdr:twoCellAnchor>
  <xdr:twoCellAnchor>
    <xdr:from>
      <xdr:col>36</xdr:col>
      <xdr:colOff>28587</xdr:colOff>
      <xdr:row>18</xdr:row>
      <xdr:rowOff>9531</xdr:rowOff>
    </xdr:from>
    <xdr:to>
      <xdr:col>36</xdr:col>
      <xdr:colOff>171462</xdr:colOff>
      <xdr:row>18</xdr:row>
      <xdr:rowOff>152406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53DB66B-2B30-D253-1876-0144C79B53CB}"/>
            </a:ext>
          </a:extLst>
        </xdr:cNvPr>
        <xdr:cNvSpPr/>
      </xdr:nvSpPr>
      <xdr:spPr>
        <a:xfrm>
          <a:off x="31284875" y="3990981"/>
          <a:ext cx="142875" cy="142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36</xdr:col>
      <xdr:colOff>33342</xdr:colOff>
      <xdr:row>20</xdr:row>
      <xdr:rowOff>9</xdr:rowOff>
    </xdr:from>
    <xdr:to>
      <xdr:col>36</xdr:col>
      <xdr:colOff>176217</xdr:colOff>
      <xdr:row>20</xdr:row>
      <xdr:rowOff>142884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87AD99C-8914-7D59-DD97-29C99BB5D779}"/>
            </a:ext>
          </a:extLst>
        </xdr:cNvPr>
        <xdr:cNvSpPr/>
      </xdr:nvSpPr>
      <xdr:spPr>
        <a:xfrm>
          <a:off x="31289630" y="4343409"/>
          <a:ext cx="142875" cy="1428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36</xdr:col>
      <xdr:colOff>38097</xdr:colOff>
      <xdr:row>21</xdr:row>
      <xdr:rowOff>157173</xdr:rowOff>
    </xdr:from>
    <xdr:to>
      <xdr:col>36</xdr:col>
      <xdr:colOff>180972</xdr:colOff>
      <xdr:row>22</xdr:row>
      <xdr:rowOff>119073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135EB37-3714-2050-1D05-5018AA59B645}"/>
            </a:ext>
          </a:extLst>
        </xdr:cNvPr>
        <xdr:cNvSpPr/>
      </xdr:nvSpPr>
      <xdr:spPr>
        <a:xfrm>
          <a:off x="31294385" y="4681548"/>
          <a:ext cx="142875" cy="1428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36</xdr:col>
      <xdr:colOff>42852</xdr:colOff>
      <xdr:row>24</xdr:row>
      <xdr:rowOff>123847</xdr:rowOff>
    </xdr:from>
    <xdr:to>
      <xdr:col>36</xdr:col>
      <xdr:colOff>185727</xdr:colOff>
      <xdr:row>25</xdr:row>
      <xdr:rowOff>85747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430D3CF-1800-3FDA-37B3-6A787009E144}"/>
            </a:ext>
          </a:extLst>
        </xdr:cNvPr>
        <xdr:cNvSpPr/>
      </xdr:nvSpPr>
      <xdr:spPr>
        <a:xfrm>
          <a:off x="31299140" y="5191147"/>
          <a:ext cx="142875" cy="1428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</xdr:colOff>
      <xdr:row>12</xdr:row>
      <xdr:rowOff>163286</xdr:rowOff>
    </xdr:from>
    <xdr:to>
      <xdr:col>48</xdr:col>
      <xdr:colOff>0</xdr:colOff>
      <xdr:row>88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" name="Add-in 2" title="People Graph">
              <a:extLst>
                <a:ext uri="{FF2B5EF4-FFF2-40B4-BE49-F238E27FC236}">
                  <a16:creationId xmlns:a16="http://schemas.microsoft.com/office/drawing/2014/main" id="{5631F165-23B0-7B30-6F42-2E9C466E1D8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3" name="Add-in 2" title="People Graph">
              <a:extLst>
                <a:ext uri="{FF2B5EF4-FFF2-40B4-BE49-F238E27FC236}">
                  <a16:creationId xmlns:a16="http://schemas.microsoft.com/office/drawing/2014/main" id="{5631F165-23B0-7B30-6F42-2E9C466E1D8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50</xdr:col>
      <xdr:colOff>0</xdr:colOff>
      <xdr:row>13</xdr:row>
      <xdr:rowOff>1</xdr:rowOff>
    </xdr:from>
    <xdr:to>
      <xdr:col>60</xdr:col>
      <xdr:colOff>639538</xdr:colOff>
      <xdr:row>88</xdr:row>
      <xdr:rowOff>1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" name="Add-in 3" title="People Graph">
              <a:extLst>
                <a:ext uri="{FF2B5EF4-FFF2-40B4-BE49-F238E27FC236}">
                  <a16:creationId xmlns:a16="http://schemas.microsoft.com/office/drawing/2014/main" id="{111C19EB-7A5F-1877-84E4-E20FEA97205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"/>
            </a:graphicData>
          </a:graphic>
        </xdr:graphicFrame>
      </mc:Choice>
      <mc:Fallback>
        <xdr:pic>
          <xdr:nvPicPr>
            <xdr:cNvPr id="4" name="Add-in 3" title="People Graph">
              <a:extLst>
                <a:ext uri="{FF2B5EF4-FFF2-40B4-BE49-F238E27FC236}">
                  <a16:creationId xmlns:a16="http://schemas.microsoft.com/office/drawing/2014/main" id="{111C19EB-7A5F-1877-84E4-E20FEA97205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36</xdr:col>
      <xdr:colOff>178594</xdr:colOff>
      <xdr:row>6</xdr:row>
      <xdr:rowOff>115662</xdr:rowOff>
    </xdr:from>
    <xdr:to>
      <xdr:col>49</xdr:col>
      <xdr:colOff>595313</xdr:colOff>
      <xdr:row>18</xdr:row>
      <xdr:rowOff>16329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26FEDF8-5FCF-4A7E-922A-25666D4315C4}"/>
            </a:ext>
          </a:extLst>
        </xdr:cNvPr>
        <xdr:cNvSpPr/>
      </xdr:nvSpPr>
      <xdr:spPr>
        <a:xfrm>
          <a:off x="23967282" y="1187225"/>
          <a:ext cx="8774906" cy="2043792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LaLiga Santander en el rango salarial anual de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Chivas</a:t>
          </a:r>
        </a:p>
      </xdr:txBody>
    </xdr:sp>
    <xdr:clientData/>
  </xdr:twoCellAnchor>
  <xdr:twoCellAnchor>
    <xdr:from>
      <xdr:col>52</xdr:col>
      <xdr:colOff>0</xdr:colOff>
      <xdr:row>9</xdr:row>
      <xdr:rowOff>59531</xdr:rowOff>
    </xdr:from>
    <xdr:to>
      <xdr:col>59</xdr:col>
      <xdr:colOff>250031</xdr:colOff>
      <xdr:row>17</xdr:row>
      <xdr:rowOff>-1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CD0552A-0430-4F1D-BFCE-209696DF235D}"/>
            </a:ext>
          </a:extLst>
        </xdr:cNvPr>
        <xdr:cNvSpPr/>
      </xdr:nvSpPr>
      <xdr:spPr>
        <a:xfrm>
          <a:off x="34075688" y="1666876"/>
          <a:ext cx="4750593" cy="1369218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Chivas</a:t>
          </a:r>
        </a:p>
      </xdr:txBody>
    </xdr:sp>
    <xdr:clientData/>
  </xdr:twoCellAnchor>
  <xdr:twoCellAnchor>
    <xdr:from>
      <xdr:col>38</xdr:col>
      <xdr:colOff>523875</xdr:colOff>
      <xdr:row>85</xdr:row>
      <xdr:rowOff>85725</xdr:rowOff>
    </xdr:from>
    <xdr:to>
      <xdr:col>47</xdr:col>
      <xdr:colOff>523876</xdr:colOff>
      <xdr:row>85</xdr:row>
      <xdr:rowOff>85725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1BE4BFA-B76C-4197-95A6-F778CA402073}"/>
            </a:ext>
          </a:extLst>
        </xdr:cNvPr>
        <xdr:cNvCxnSpPr/>
      </xdr:nvCxnSpPr>
      <xdr:spPr>
        <a:xfrm>
          <a:off x="25598438" y="15266195"/>
          <a:ext cx="5786438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523876</xdr:colOff>
      <xdr:row>85</xdr:row>
      <xdr:rowOff>50006</xdr:rowOff>
    </xdr:from>
    <xdr:ext cx="4524375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6FFFDFA-537D-4B4F-87EA-F42083BD5670}"/>
                </a:ext>
              </a:extLst>
            </xdr:cNvPr>
            <xdr:cNvSpPr txBox="1"/>
          </xdr:nvSpPr>
          <xdr:spPr>
            <a:xfrm>
              <a:off x="26241376" y="15230476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54%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6FFFDFA-537D-4B4F-87EA-F42083BD5670}"/>
                </a:ext>
              </a:extLst>
            </xdr:cNvPr>
            <xdr:cNvSpPr txBox="1"/>
          </xdr:nvSpPr>
          <xdr:spPr>
            <a:xfrm>
              <a:off x="26241376" y="15230476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54%</a:t>
              </a:r>
            </a:p>
          </xdr:txBody>
        </xdr:sp>
      </mc:Fallback>
    </mc:AlternateContent>
    <xdr:clientData/>
  </xdr:oneCellAnchor>
  <xdr:twoCellAnchor>
    <xdr:from>
      <xdr:col>51</xdr:col>
      <xdr:colOff>597762</xdr:colOff>
      <xdr:row>85</xdr:row>
      <xdr:rowOff>50006</xdr:rowOff>
    </xdr:from>
    <xdr:to>
      <xdr:col>60</xdr:col>
      <xdr:colOff>540471</xdr:colOff>
      <xdr:row>85</xdr:row>
      <xdr:rowOff>50006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1824130-1B2A-4270-9436-B3C108DC0DDC}"/>
            </a:ext>
          </a:extLst>
        </xdr:cNvPr>
        <xdr:cNvCxnSpPr/>
      </xdr:nvCxnSpPr>
      <xdr:spPr>
        <a:xfrm>
          <a:off x="34030512" y="15230476"/>
          <a:ext cx="5729147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52</xdr:col>
      <xdr:colOff>535778</xdr:colOff>
      <xdr:row>85</xdr:row>
      <xdr:rowOff>45582</xdr:rowOff>
    </xdr:from>
    <xdr:ext cx="4524374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53578CEF-F417-40E8-A8D6-7AC354299ABA}"/>
                </a:ext>
              </a:extLst>
            </xdr:cNvPr>
            <xdr:cNvSpPr txBox="1"/>
          </xdr:nvSpPr>
          <xdr:spPr>
            <a:xfrm>
              <a:off x="34611466" y="15226052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46%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53578CEF-F417-40E8-A8D6-7AC354299ABA}"/>
                </a:ext>
              </a:extLst>
            </xdr:cNvPr>
            <xdr:cNvSpPr txBox="1"/>
          </xdr:nvSpPr>
          <xdr:spPr>
            <a:xfrm>
              <a:off x="34611466" y="15226052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46%</a:t>
              </a:r>
            </a:p>
          </xdr:txBody>
        </xdr:sp>
      </mc:Fallback>
    </mc:AlternateContent>
    <xdr:clientData/>
  </xdr:oneCellAnchor>
  <xdr:oneCellAnchor>
    <xdr:from>
      <xdr:col>47</xdr:col>
      <xdr:colOff>633413</xdr:colOff>
      <xdr:row>32</xdr:row>
      <xdr:rowOff>85729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349B8E-B25F-460C-860F-F6602C6A1663}"/>
                </a:ext>
              </a:extLst>
            </xdr:cNvPr>
            <xdr:cNvSpPr txBox="1"/>
          </xdr:nvSpPr>
          <xdr:spPr>
            <a:xfrm rot="16200000">
              <a:off x="17492663" y="8229604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$12,722,865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349B8E-B25F-460C-860F-F6602C6A1663}"/>
                </a:ext>
              </a:extLst>
            </xdr:cNvPr>
            <xdr:cNvSpPr txBox="1"/>
          </xdr:nvSpPr>
          <xdr:spPr>
            <a:xfrm rot="16200000">
              <a:off x="17492663" y="8229604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$12,722,865  MXN</a:t>
              </a:r>
            </a:p>
          </xdr:txBody>
        </xdr:sp>
      </mc:Fallback>
    </mc:AlternateContent>
    <xdr:clientData/>
  </xdr:oneCellAnchor>
  <xdr:oneCellAnchor>
    <xdr:from>
      <xdr:col>36</xdr:col>
      <xdr:colOff>0</xdr:colOff>
      <xdr:row>32</xdr:row>
      <xdr:rowOff>47627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D2292AE-23E0-49D2-8294-15F35B728AA5}"/>
                </a:ext>
              </a:extLst>
            </xdr:cNvPr>
            <xdr:cNvSpPr txBox="1"/>
          </xdr:nvSpPr>
          <xdr:spPr>
            <a:xfrm rot="16200000">
              <a:off x="9786938" y="819150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$138,534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D2292AE-23E0-49D2-8294-15F35B728AA5}"/>
                </a:ext>
              </a:extLst>
            </xdr:cNvPr>
            <xdr:cNvSpPr txBox="1"/>
          </xdr:nvSpPr>
          <xdr:spPr>
            <a:xfrm rot="16200000">
              <a:off x="9786938" y="819150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$138,534  MXN</a:t>
              </a:r>
            </a:p>
          </xdr:txBody>
        </xdr:sp>
      </mc:Fallback>
    </mc:AlternateContent>
    <xdr:clientData/>
  </xdr:oneCellAnchor>
  <xdr:twoCellAnchor>
    <xdr:from>
      <xdr:col>37</xdr:col>
      <xdr:colOff>476251</xdr:colOff>
      <xdr:row>20</xdr:row>
      <xdr:rowOff>0</xdr:rowOff>
    </xdr:from>
    <xdr:to>
      <xdr:col>48</xdr:col>
      <xdr:colOff>119062</xdr:colOff>
      <xdr:row>84</xdr:row>
      <xdr:rowOff>83344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8B040FA-F221-4E71-B1FC-C0D0F1028A8C}"/>
            </a:ext>
          </a:extLst>
        </xdr:cNvPr>
        <xdr:cNvSpPr/>
      </xdr:nvSpPr>
      <xdr:spPr>
        <a:xfrm>
          <a:off x="24907876" y="3571875"/>
          <a:ext cx="6715124" cy="11513344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38</xdr:col>
      <xdr:colOff>0</xdr:colOff>
      <xdr:row>22</xdr:row>
      <xdr:rowOff>107864</xdr:rowOff>
    </xdr:from>
    <xdr:to>
      <xdr:col>38</xdr:col>
      <xdr:colOff>457200</xdr:colOff>
      <xdr:row>83</xdr:row>
      <xdr:rowOff>0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09F30D3C-265C-0909-033E-4C51CD0051FA}"/>
            </a:ext>
          </a:extLst>
        </xdr:cNvPr>
        <xdr:cNvGrpSpPr/>
      </xdr:nvGrpSpPr>
      <xdr:grpSpPr>
        <a:xfrm>
          <a:off x="25431751" y="3999507"/>
          <a:ext cx="457200" cy="10682602"/>
          <a:chOff x="25074563" y="3929063"/>
          <a:chExt cx="457200" cy="10894220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2B3BE49B-65C8-D5EE-8829-C51C7F3594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25305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7F5602FE-30ED-AB2E-7730-893B47D675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580846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24D5DE2E-285B-CB88-5FB2-F265E9BB19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60797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42A30FB6-C1B9-DCB4-3CA8-7C8B5EC814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39290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1E5CEB88-A5A6-7A32-FCFB-D67A751BFD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4463174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F3078E4C-5E19-F743-74E2-049F9D3B6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008582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5F3C048-9D7C-ECE5-40D3-9A78FE97EF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0955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2DA4BAAD-3FCE-0492-3CA3-38BBAC686D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78883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D8D3A351-CBEA-CB52-D4B3-352AB5309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32461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E65811AB-5402-4A81-7FE2-3327AB1DEC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859330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36E092E4-8FC3-66B3-3F4A-B574756451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395113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631DFF13-2355-62D8-F198-0AE9D5FCDA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9319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F45FE62D-971E-7A6C-0A00-ACDA49CD8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04677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1236A84B-F8F6-A4F1-2B36-2819122179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07281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D0FD4944-0E8D-721A-93A7-C41A3C7A37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60859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F060E624-1D59-918C-B237-642F1D5CC2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144375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685FDFB1-4BB5-9DC8-D20C-99B6576BE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6801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99D39B14-6A44-55B5-7EBA-D1AAF83C8F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3252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EF1EE951-3ADB-6ABC-A64F-66DB9AFBA0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861019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E641A8D0-8CAA-2A5D-8722-5E9048F600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4396803"/>
            <a:ext cx="457200" cy="42648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50</xdr:col>
      <xdr:colOff>583406</xdr:colOff>
      <xdr:row>22</xdr:row>
      <xdr:rowOff>107330</xdr:rowOff>
    </xdr:from>
    <xdr:to>
      <xdr:col>51</xdr:col>
      <xdr:colOff>397669</xdr:colOff>
      <xdr:row>82</xdr:row>
      <xdr:rowOff>71265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76480BA5-C04B-6A87-F803-7E33B1FB1EA9}"/>
            </a:ext>
          </a:extLst>
        </xdr:cNvPr>
        <xdr:cNvGrpSpPr/>
      </xdr:nvGrpSpPr>
      <xdr:grpSpPr>
        <a:xfrm>
          <a:off x="33852872" y="3998973"/>
          <a:ext cx="467406" cy="10577506"/>
          <a:chOff x="25074563" y="3929063"/>
          <a:chExt cx="457200" cy="10894220"/>
        </a:xfrm>
      </xdr:grpSpPr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712DB23E-4DDE-BC24-C035-3814BFF53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25305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6" name="Picture 105">
            <a:extLst>
              <a:ext uri="{FF2B5EF4-FFF2-40B4-BE49-F238E27FC236}">
                <a16:creationId xmlns:a16="http://schemas.microsoft.com/office/drawing/2014/main" id="{917F7226-61BC-B014-9BF1-3E6E7DA174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580846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7" name="Picture 106">
            <a:extLst>
              <a:ext uri="{FF2B5EF4-FFF2-40B4-BE49-F238E27FC236}">
                <a16:creationId xmlns:a16="http://schemas.microsoft.com/office/drawing/2014/main" id="{BE0F9122-E601-86B8-91E3-BB8C1EDFAC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60797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6BEAE17A-2B86-C301-642B-2AA3997935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39290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9" name="Picture 108">
            <a:extLst>
              <a:ext uri="{FF2B5EF4-FFF2-40B4-BE49-F238E27FC236}">
                <a16:creationId xmlns:a16="http://schemas.microsoft.com/office/drawing/2014/main" id="{41D5CD94-31BD-74DD-35FE-E88DEE9635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4463174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0" name="Picture 109">
            <a:extLst>
              <a:ext uri="{FF2B5EF4-FFF2-40B4-BE49-F238E27FC236}">
                <a16:creationId xmlns:a16="http://schemas.microsoft.com/office/drawing/2014/main" id="{D4CFC021-78F7-1CD1-E5E5-4BA144085A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008582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1" name="Picture 110">
            <a:extLst>
              <a:ext uri="{FF2B5EF4-FFF2-40B4-BE49-F238E27FC236}">
                <a16:creationId xmlns:a16="http://schemas.microsoft.com/office/drawing/2014/main" id="{CC2C95F3-452D-7702-B646-94EA709626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0955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2" name="Picture 111">
            <a:extLst>
              <a:ext uri="{FF2B5EF4-FFF2-40B4-BE49-F238E27FC236}">
                <a16:creationId xmlns:a16="http://schemas.microsoft.com/office/drawing/2014/main" id="{B03195E1-CE63-B4A8-B243-D77A1CC68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78883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3" name="Picture 112">
            <a:extLst>
              <a:ext uri="{FF2B5EF4-FFF2-40B4-BE49-F238E27FC236}">
                <a16:creationId xmlns:a16="http://schemas.microsoft.com/office/drawing/2014/main" id="{EEFE64D0-C593-C17E-2985-4B868E4D5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32461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4" name="Picture 113">
            <a:extLst>
              <a:ext uri="{FF2B5EF4-FFF2-40B4-BE49-F238E27FC236}">
                <a16:creationId xmlns:a16="http://schemas.microsoft.com/office/drawing/2014/main" id="{1272FDE4-62FE-1E3A-AE55-C1DD54ABF8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859330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5" name="Picture 114">
            <a:extLst>
              <a:ext uri="{FF2B5EF4-FFF2-40B4-BE49-F238E27FC236}">
                <a16:creationId xmlns:a16="http://schemas.microsoft.com/office/drawing/2014/main" id="{25264197-02CF-FC6C-D48B-D7440524EB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395113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C90C2DBC-0D15-56AC-2539-9D8730845F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9319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7" name="Picture 116">
            <a:extLst>
              <a:ext uri="{FF2B5EF4-FFF2-40B4-BE49-F238E27FC236}">
                <a16:creationId xmlns:a16="http://schemas.microsoft.com/office/drawing/2014/main" id="{35FF4402-C39B-AB83-6CF7-DA794BB561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04677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048F6B78-41CB-2007-615D-E14E6B02A4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07281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9" name="Picture 118">
            <a:extLst>
              <a:ext uri="{FF2B5EF4-FFF2-40B4-BE49-F238E27FC236}">
                <a16:creationId xmlns:a16="http://schemas.microsoft.com/office/drawing/2014/main" id="{0F6770E5-9A34-866E-E8F6-A05F24BB05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60859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84EF2770-8BCD-383C-DF25-9A5CA86696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144375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0E74E132-6BB2-89B2-4FC8-5B60892763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6801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7239DE49-7150-5EBE-3839-DC15679BC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3252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3" name="Picture 122">
            <a:extLst>
              <a:ext uri="{FF2B5EF4-FFF2-40B4-BE49-F238E27FC236}">
                <a16:creationId xmlns:a16="http://schemas.microsoft.com/office/drawing/2014/main" id="{3637B542-5832-905F-4279-A10FCCB47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861019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4" name="Picture 123">
            <a:extLst>
              <a:ext uri="{FF2B5EF4-FFF2-40B4-BE49-F238E27FC236}">
                <a16:creationId xmlns:a16="http://schemas.microsoft.com/office/drawing/2014/main" id="{82AF6489-2A35-8DA3-1C8E-893F55F32D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4396803"/>
            <a:ext cx="457200" cy="42648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10</xdr:row>
      <xdr:rowOff>0</xdr:rowOff>
    </xdr:from>
    <xdr:to>
      <xdr:col>29</xdr:col>
      <xdr:colOff>0</xdr:colOff>
      <xdr:row>84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People Graph">
              <a:extLst>
                <a:ext uri="{FF2B5EF4-FFF2-40B4-BE49-F238E27FC236}">
                  <a16:creationId xmlns:a16="http://schemas.microsoft.com/office/drawing/2014/main" id="{50B843DB-9D88-8F0C-0DFA-97D06E67689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People Graph">
              <a:extLst>
                <a:ext uri="{FF2B5EF4-FFF2-40B4-BE49-F238E27FC236}">
                  <a16:creationId xmlns:a16="http://schemas.microsoft.com/office/drawing/2014/main" id="{50B843DB-9D88-8F0C-0DFA-97D06E67689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0</xdr:colOff>
      <xdr:row>10</xdr:row>
      <xdr:rowOff>0</xdr:rowOff>
    </xdr:from>
    <xdr:to>
      <xdr:col>44</xdr:col>
      <xdr:colOff>0</xdr:colOff>
      <xdr:row>84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" name="Add-in 2" title="People Graph">
              <a:extLst>
                <a:ext uri="{FF2B5EF4-FFF2-40B4-BE49-F238E27FC236}">
                  <a16:creationId xmlns:a16="http://schemas.microsoft.com/office/drawing/2014/main" id="{BD8A407D-7C80-D07D-8BCB-C126566E0D0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"/>
            </a:graphicData>
          </a:graphic>
        </xdr:graphicFrame>
      </mc:Choice>
      <mc:Fallback>
        <xdr:pic>
          <xdr:nvPicPr>
            <xdr:cNvPr id="3" name="Add-in 2" title="People Graph">
              <a:extLst>
                <a:ext uri="{FF2B5EF4-FFF2-40B4-BE49-F238E27FC236}">
                  <a16:creationId xmlns:a16="http://schemas.microsoft.com/office/drawing/2014/main" id="{BD8A407D-7C80-D07D-8BCB-C126566E0D0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392905</xdr:colOff>
      <xdr:row>1</xdr:row>
      <xdr:rowOff>17692</xdr:rowOff>
    </xdr:from>
    <xdr:to>
      <xdr:col>29</xdr:col>
      <xdr:colOff>202410</xdr:colOff>
      <xdr:row>12</xdr:row>
      <xdr:rowOff>95253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EF03498-70B1-479E-88B9-7A791D2EC4BE}"/>
            </a:ext>
          </a:extLst>
        </xdr:cNvPr>
        <xdr:cNvSpPr/>
      </xdr:nvSpPr>
      <xdr:spPr>
        <a:xfrm>
          <a:off x="10707119" y="194586"/>
          <a:ext cx="8953505" cy="2023381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LaLiga Santander en el rango salarial anual de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Monterrey</a:t>
          </a:r>
        </a:p>
      </xdr:txBody>
    </xdr:sp>
    <xdr:clientData/>
  </xdr:twoCellAnchor>
  <xdr:twoCellAnchor>
    <xdr:from>
      <xdr:col>33</xdr:col>
      <xdr:colOff>0</xdr:colOff>
      <xdr:row>4</xdr:row>
      <xdr:rowOff>81648</xdr:rowOff>
    </xdr:from>
    <xdr:to>
      <xdr:col>42</xdr:col>
      <xdr:colOff>0</xdr:colOff>
      <xdr:row>12</xdr:row>
      <xdr:rowOff>81646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9108C52-8BBF-41A8-9911-0544D7CAB19F}"/>
            </a:ext>
          </a:extLst>
        </xdr:cNvPr>
        <xdr:cNvSpPr/>
      </xdr:nvSpPr>
      <xdr:spPr>
        <a:xfrm>
          <a:off x="22070786" y="789219"/>
          <a:ext cx="5878285" cy="1415141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36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Monterrey</a:t>
          </a:r>
        </a:p>
      </xdr:txBody>
    </xdr:sp>
    <xdr:clientData/>
  </xdr:twoCellAnchor>
  <xdr:oneCellAnchor>
    <xdr:from>
      <xdr:col>28</xdr:col>
      <xdr:colOff>392905</xdr:colOff>
      <xdr:row>32</xdr:row>
      <xdr:rowOff>0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BAD26D2-E438-4FA8-A6FA-567DDCAC6727}"/>
                </a:ext>
              </a:extLst>
            </xdr:cNvPr>
            <xdr:cNvSpPr txBox="1"/>
          </xdr:nvSpPr>
          <xdr:spPr>
            <a:xfrm rot="16200000">
              <a:off x="16490155" y="814387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$20,992,728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BAD26D2-E438-4FA8-A6FA-567DDCAC6727}"/>
                </a:ext>
              </a:extLst>
            </xdr:cNvPr>
            <xdr:cNvSpPr txBox="1"/>
          </xdr:nvSpPr>
          <xdr:spPr>
            <a:xfrm rot="16200000">
              <a:off x="16490155" y="814387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$20,992,728  MXN</a:t>
              </a:r>
            </a:p>
          </xdr:txBody>
        </xdr:sp>
      </mc:Fallback>
    </mc:AlternateContent>
    <xdr:clientData/>
  </xdr:oneCellAnchor>
  <xdr:oneCellAnchor>
    <xdr:from>
      <xdr:col>14</xdr:col>
      <xdr:colOff>119060</xdr:colOff>
      <xdr:row>30</xdr:row>
      <xdr:rowOff>97632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B0A6DEF-D5AB-4E8B-88B2-B123555D9166}"/>
                </a:ext>
              </a:extLst>
            </xdr:cNvPr>
            <xdr:cNvSpPr txBox="1"/>
          </xdr:nvSpPr>
          <xdr:spPr>
            <a:xfrm rot="16200000">
              <a:off x="7215185" y="7884320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$100,053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B0A6DEF-D5AB-4E8B-88B2-B123555D9166}"/>
                </a:ext>
              </a:extLst>
            </xdr:cNvPr>
            <xdr:cNvSpPr txBox="1"/>
          </xdr:nvSpPr>
          <xdr:spPr>
            <a:xfrm rot="16200000">
              <a:off x="7215185" y="7884320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$100,053  MXN</a:t>
              </a:r>
            </a:p>
          </xdr:txBody>
        </xdr:sp>
      </mc:Fallback>
    </mc:AlternateContent>
    <xdr:clientData/>
  </xdr:oneCellAnchor>
  <xdr:twoCellAnchor>
    <xdr:from>
      <xdr:col>17</xdr:col>
      <xdr:colOff>359132</xdr:colOff>
      <xdr:row>84</xdr:row>
      <xdr:rowOff>63956</xdr:rowOff>
    </xdr:from>
    <xdr:to>
      <xdr:col>28</xdr:col>
      <xdr:colOff>139723</xdr:colOff>
      <xdr:row>84</xdr:row>
      <xdr:rowOff>63956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4C3781CB-E23B-40F4-8271-0B31EF9A9B8B}"/>
            </a:ext>
          </a:extLst>
        </xdr:cNvPr>
        <xdr:cNvCxnSpPr/>
      </xdr:nvCxnSpPr>
      <xdr:spPr>
        <a:xfrm>
          <a:off x="11812945" y="15065831"/>
          <a:ext cx="6852903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202402</xdr:colOff>
      <xdr:row>84</xdr:row>
      <xdr:rowOff>0</xdr:rowOff>
    </xdr:from>
    <xdr:ext cx="4524375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CF6F85E-5C91-4A73-B407-0897B8593109}"/>
                </a:ext>
              </a:extLst>
            </xdr:cNvPr>
            <xdr:cNvSpPr txBox="1"/>
          </xdr:nvSpPr>
          <xdr:spPr>
            <a:xfrm>
              <a:off x="12942090" y="15001875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72%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CF6F85E-5C91-4A73-B407-0897B8593109}"/>
                </a:ext>
              </a:extLst>
            </xdr:cNvPr>
            <xdr:cNvSpPr txBox="1"/>
          </xdr:nvSpPr>
          <xdr:spPr>
            <a:xfrm>
              <a:off x="12942090" y="15001875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72%</a:t>
              </a:r>
            </a:p>
          </xdr:txBody>
        </xdr:sp>
      </mc:Fallback>
    </mc:AlternateContent>
    <xdr:clientData/>
  </xdr:oneCellAnchor>
  <xdr:twoCellAnchor>
    <xdr:from>
      <xdr:col>32</xdr:col>
      <xdr:colOff>387868</xdr:colOff>
      <xdr:row>84</xdr:row>
      <xdr:rowOff>0</xdr:rowOff>
    </xdr:from>
    <xdr:to>
      <xdr:col>42</xdr:col>
      <xdr:colOff>350319</xdr:colOff>
      <xdr:row>84</xdr:row>
      <xdr:rowOff>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4A1E9797-7B70-4E1C-85DC-A5277E3A0DE9}"/>
            </a:ext>
          </a:extLst>
        </xdr:cNvPr>
        <xdr:cNvCxnSpPr/>
      </xdr:nvCxnSpPr>
      <xdr:spPr>
        <a:xfrm>
          <a:off x="21485743" y="15001875"/>
          <a:ext cx="6391826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0</xdr:colOff>
      <xdr:row>83</xdr:row>
      <xdr:rowOff>133350</xdr:rowOff>
    </xdr:from>
    <xdr:ext cx="4524374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81A598A4-4B9D-4523-BBEB-7DC4CAE3C841}"/>
                </a:ext>
              </a:extLst>
            </xdr:cNvPr>
            <xdr:cNvSpPr txBox="1"/>
          </xdr:nvSpPr>
          <xdr:spPr>
            <a:xfrm>
              <a:off x="22383750" y="14956633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29%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81A598A4-4B9D-4523-BBEB-7DC4CAE3C841}"/>
                </a:ext>
              </a:extLst>
            </xdr:cNvPr>
            <xdr:cNvSpPr txBox="1"/>
          </xdr:nvSpPr>
          <xdr:spPr>
            <a:xfrm>
              <a:off x="22383750" y="14956633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29%</a:t>
              </a:r>
            </a:p>
          </xdr:txBody>
        </xdr:sp>
      </mc:Fallback>
    </mc:AlternateContent>
    <xdr:clientData/>
  </xdr:oneCellAnchor>
  <xdr:twoCellAnchor>
    <xdr:from>
      <xdr:col>16</xdr:col>
      <xdr:colOff>142877</xdr:colOff>
      <xdr:row>14</xdr:row>
      <xdr:rowOff>107156</xdr:rowOff>
    </xdr:from>
    <xdr:to>
      <xdr:col>28</xdr:col>
      <xdr:colOff>357186</xdr:colOff>
      <xdr:row>83</xdr:row>
      <xdr:rowOff>71436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EE748C0-EBA0-4220-878A-6C08B6E3C3DB}"/>
            </a:ext>
          </a:extLst>
        </xdr:cNvPr>
        <xdr:cNvSpPr/>
      </xdr:nvSpPr>
      <xdr:spPr>
        <a:xfrm>
          <a:off x="10953752" y="2607469"/>
          <a:ext cx="7929559" cy="12287250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16</xdr:col>
      <xdr:colOff>301399</xdr:colOff>
      <xdr:row>15</xdr:row>
      <xdr:rowOff>101851</xdr:rowOff>
    </xdr:from>
    <xdr:to>
      <xdr:col>17</xdr:col>
      <xdr:colOff>123825</xdr:colOff>
      <xdr:row>82</xdr:row>
      <xdr:rowOff>105317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A1E35BD1-0D7E-6068-BC16-C848EC31D3C0}"/>
            </a:ext>
          </a:extLst>
        </xdr:cNvPr>
        <xdr:cNvGrpSpPr/>
      </xdr:nvGrpSpPr>
      <xdr:grpSpPr>
        <a:xfrm>
          <a:off x="11268756" y="2755245"/>
          <a:ext cx="475569" cy="11855286"/>
          <a:chOff x="11112274" y="2780759"/>
          <a:chExt cx="465364" cy="11969246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384FF9B-BC5E-F89C-5D36-8A88498213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386860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8483371-A706-80C3-56FE-36AF780B14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4567442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F470DB5-27BD-4240-7AFA-3CCD34D31B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775768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51E6087-D5F0-1E0A-5B65-8510E1C9AD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2780759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2AF211A8-5BD6-1B9C-4397-6BB0C28BD2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369093"/>
            <a:ext cx="457200" cy="451557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4028154-8FC3-0B98-6C2E-471C3C7338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951053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DEEBC7C6-4547-F41E-4937-BC1CC1740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154052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14FF3B8-78BC-B052-2045-C90A571284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999175"/>
            <a:ext cx="457200" cy="4554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2E891984-AE45-AF80-0979-4CDE526520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7596192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A62B7496-1A4B-4CB9-73E7-5A284855D0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2274" y="8209392"/>
            <a:ext cx="457200" cy="45155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35604888-0661-F255-3B25-39D6E12ED4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8786919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729A0122-66B6-88AB-B430-CE48D4E3C4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3634" y="9419059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ECD5D2AC-97F3-62E5-CB48-22EADFB821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044932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370CAB49-73FD-4DD4-19DE-D57EB12636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642712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555EAD47-B83C-B672-9338-33958DF222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254981"/>
            <a:ext cx="457200" cy="4507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B6B6E252-8368-9D45-F7DD-3514F1B4A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858745"/>
            <a:ext cx="457200" cy="4507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589BC31F-9DCD-4C24-9A69-F7BACCB94D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2496531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7970A426-DA5D-5B05-ACE2-B5FDB48E87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092076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3C33A61B-70F3-BE12-02E3-AB7DAFEA34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702641"/>
            <a:ext cx="457200" cy="4503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81F1638C-434A-B4AE-520C-86C0AF4FB8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4294509"/>
            <a:ext cx="457200" cy="455496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31</xdr:col>
      <xdr:colOff>275205</xdr:colOff>
      <xdr:row>15</xdr:row>
      <xdr:rowOff>123283</xdr:rowOff>
    </xdr:from>
    <xdr:to>
      <xdr:col>32</xdr:col>
      <xdr:colOff>97632</xdr:colOff>
      <xdr:row>82</xdr:row>
      <xdr:rowOff>126749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94CB103E-54BB-505D-A809-D0B0D62BCB4E}"/>
            </a:ext>
          </a:extLst>
        </xdr:cNvPr>
        <xdr:cNvGrpSpPr/>
      </xdr:nvGrpSpPr>
      <xdr:grpSpPr>
        <a:xfrm>
          <a:off x="21039705" y="2776677"/>
          <a:ext cx="475570" cy="11855286"/>
          <a:chOff x="11112274" y="2780759"/>
          <a:chExt cx="465364" cy="11969246"/>
        </a:xfrm>
      </xdr:grpSpPr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5A346992-829B-7F06-4574-2CB05FAA89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386860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7A48D4AD-48D6-8ABB-A104-DE02BCE5C1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4567442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294F2502-BF18-50AC-2EFF-A5974245A1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775768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3A94DBE6-ADAF-1662-40D2-6B1C2075C3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2780759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0" name="Picture 89">
            <a:extLst>
              <a:ext uri="{FF2B5EF4-FFF2-40B4-BE49-F238E27FC236}">
                <a16:creationId xmlns:a16="http://schemas.microsoft.com/office/drawing/2014/main" id="{F412F26D-C682-FC47-6E6C-D71DB95395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369093"/>
            <a:ext cx="457200" cy="451557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71E23168-8849-D76C-AA14-76CABD6920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951053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31DEBA66-619E-2008-D14D-C153202BDB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154052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42654426-7872-8CBA-8FF1-BF47798817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999175"/>
            <a:ext cx="457200" cy="4554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0ADEE4B5-1C62-4A3F-C6E7-093DC95DE0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7596192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242103D8-F244-8474-B441-9F37A1753D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2274" y="8209392"/>
            <a:ext cx="457200" cy="45155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A6ABFDAB-37F6-6609-FC28-E87958616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8786919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7" name="Picture 96">
            <a:extLst>
              <a:ext uri="{FF2B5EF4-FFF2-40B4-BE49-F238E27FC236}">
                <a16:creationId xmlns:a16="http://schemas.microsoft.com/office/drawing/2014/main" id="{E1E8C5C5-460C-6078-668B-9019941624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3634" y="9419059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024684A6-D29C-1D63-4FBC-582C198F92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044932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9" name="Picture 98">
            <a:extLst>
              <a:ext uri="{FF2B5EF4-FFF2-40B4-BE49-F238E27FC236}">
                <a16:creationId xmlns:a16="http://schemas.microsoft.com/office/drawing/2014/main" id="{2203A56B-EDE8-6A8E-2B79-63FE11310B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642712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D3E61DFF-A281-7B3B-CB6D-0B5E6B7AD0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254981"/>
            <a:ext cx="457200" cy="4507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" name="Picture 100">
            <a:extLst>
              <a:ext uri="{FF2B5EF4-FFF2-40B4-BE49-F238E27FC236}">
                <a16:creationId xmlns:a16="http://schemas.microsoft.com/office/drawing/2014/main" id="{FF5C12BF-B916-28A5-3BB9-25EA2DB1EC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858745"/>
            <a:ext cx="457200" cy="4507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2" name="Picture 101">
            <a:extLst>
              <a:ext uri="{FF2B5EF4-FFF2-40B4-BE49-F238E27FC236}">
                <a16:creationId xmlns:a16="http://schemas.microsoft.com/office/drawing/2014/main" id="{653ED799-97F0-9EDE-417A-0B8E5B99DC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2496531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3" name="Picture 102">
            <a:extLst>
              <a:ext uri="{FF2B5EF4-FFF2-40B4-BE49-F238E27FC236}">
                <a16:creationId xmlns:a16="http://schemas.microsoft.com/office/drawing/2014/main" id="{54A38695-03CC-A1C2-34A1-AB9EFC96E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092076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9D1710DF-A0D1-C8AD-C066-A6BE81AC0B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702641"/>
            <a:ext cx="457200" cy="4503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05C1A2DE-67D2-16B8-2DAB-FB1B2E7616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4294509"/>
            <a:ext cx="457200" cy="455496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10</xdr:row>
      <xdr:rowOff>-1</xdr:rowOff>
    </xdr:from>
    <xdr:to>
      <xdr:col>42</xdr:col>
      <xdr:colOff>0</xdr:colOff>
      <xdr:row>84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" name="Add-in 11" title="People Graph">
              <a:extLst>
                <a:ext uri="{FF2B5EF4-FFF2-40B4-BE49-F238E27FC236}">
                  <a16:creationId xmlns:a16="http://schemas.microsoft.com/office/drawing/2014/main" id="{99F9DC6A-BCFD-E4D5-1CC1-632D2095FEE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12" name="Add-in 11" title="People Graph">
              <a:extLst>
                <a:ext uri="{FF2B5EF4-FFF2-40B4-BE49-F238E27FC236}">
                  <a16:creationId xmlns:a16="http://schemas.microsoft.com/office/drawing/2014/main" id="{99F9DC6A-BCFD-E4D5-1CC1-632D2095FEE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-1</xdr:colOff>
      <xdr:row>11</xdr:row>
      <xdr:rowOff>0</xdr:rowOff>
    </xdr:from>
    <xdr:to>
      <xdr:col>30</xdr:col>
      <xdr:colOff>0</xdr:colOff>
      <xdr:row>83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People Graph">
              <a:extLst>
                <a:ext uri="{FF2B5EF4-FFF2-40B4-BE49-F238E27FC236}">
                  <a16:creationId xmlns:a16="http://schemas.microsoft.com/office/drawing/2014/main" id="{2A1B2710-B0C1-24EC-7F24-D4995C2D460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"/>
            </a:graphicData>
          </a:graphic>
        </xdr:graphicFrame>
      </mc:Choice>
      <mc:Fallback>
        <xdr:pic>
          <xdr:nvPicPr>
            <xdr:cNvPr id="2" name="Add-in 1" title="People Graph">
              <a:extLst>
                <a:ext uri="{FF2B5EF4-FFF2-40B4-BE49-F238E27FC236}">
                  <a16:creationId xmlns:a16="http://schemas.microsoft.com/office/drawing/2014/main" id="{2A1B2710-B0C1-24EC-7F24-D4995C2D460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523873</xdr:colOff>
      <xdr:row>2</xdr:row>
      <xdr:rowOff>27214</xdr:rowOff>
    </xdr:from>
    <xdr:to>
      <xdr:col>29</xdr:col>
      <xdr:colOff>404809</xdr:colOff>
      <xdr:row>13</xdr:row>
      <xdr:rowOff>106473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CFCC731-7330-47DE-B858-DBB4A763F0C6}"/>
            </a:ext>
          </a:extLst>
        </xdr:cNvPr>
        <xdr:cNvSpPr/>
      </xdr:nvSpPr>
      <xdr:spPr>
        <a:xfrm>
          <a:off x="10321016" y="381000"/>
          <a:ext cx="9024936" cy="2025082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LaLiga Santander en el rango salarial anual de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Tigres</a:t>
          </a:r>
        </a:p>
      </xdr:txBody>
    </xdr:sp>
    <xdr:clientData/>
  </xdr:twoCellAnchor>
  <xdr:twoCellAnchor>
    <xdr:from>
      <xdr:col>31</xdr:col>
      <xdr:colOff>13607</xdr:colOff>
      <xdr:row>6</xdr:row>
      <xdr:rowOff>27218</xdr:rowOff>
    </xdr:from>
    <xdr:to>
      <xdr:col>42</xdr:col>
      <xdr:colOff>0</xdr:colOff>
      <xdr:row>14</xdr:row>
      <xdr:rowOff>171449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CBDA3FD-3016-45F7-969F-1B51F719B7D1}"/>
            </a:ext>
          </a:extLst>
        </xdr:cNvPr>
        <xdr:cNvSpPr/>
      </xdr:nvSpPr>
      <xdr:spPr>
        <a:xfrm>
          <a:off x="20092307" y="1113068"/>
          <a:ext cx="7111093" cy="15920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</a:t>
          </a:r>
          <a:b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Tigres</a:t>
          </a:r>
        </a:p>
      </xdr:txBody>
    </xdr:sp>
    <xdr:clientData/>
  </xdr:twoCellAnchor>
  <xdr:oneCellAnchor>
    <xdr:from>
      <xdr:col>29</xdr:col>
      <xdr:colOff>0</xdr:colOff>
      <xdr:row>29</xdr:row>
      <xdr:rowOff>0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D11833-EA3D-4A80-8409-885D8A279945}"/>
                </a:ext>
              </a:extLst>
            </xdr:cNvPr>
            <xdr:cNvSpPr txBox="1"/>
          </xdr:nvSpPr>
          <xdr:spPr>
            <a:xfrm rot="16200000">
              <a:off x="16216313" y="760809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$54,072,177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D11833-EA3D-4A80-8409-885D8A279945}"/>
                </a:ext>
              </a:extLst>
            </xdr:cNvPr>
            <xdr:cNvSpPr txBox="1"/>
          </xdr:nvSpPr>
          <xdr:spPr>
            <a:xfrm rot="16200000">
              <a:off x="16216313" y="760809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$54,072,177  MXN</a:t>
              </a:r>
            </a:p>
          </xdr:txBody>
        </xdr:sp>
      </mc:Fallback>
    </mc:AlternateContent>
    <xdr:clientData/>
  </xdr:oneCellAnchor>
  <xdr:oneCellAnchor>
    <xdr:from>
      <xdr:col>14</xdr:col>
      <xdr:colOff>231319</xdr:colOff>
      <xdr:row>30</xdr:row>
      <xdr:rowOff>1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B819881-D7C1-481C-ADD4-33EC90CDE543}"/>
                </a:ext>
              </a:extLst>
            </xdr:cNvPr>
            <xdr:cNvSpPr txBox="1"/>
          </xdr:nvSpPr>
          <xdr:spPr>
            <a:xfrm rot="16200000">
              <a:off x="6946444" y="773566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$100,053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B819881-D7C1-481C-ADD4-33EC90CDE543}"/>
                </a:ext>
              </a:extLst>
            </xdr:cNvPr>
            <xdr:cNvSpPr txBox="1"/>
          </xdr:nvSpPr>
          <xdr:spPr>
            <a:xfrm rot="16200000">
              <a:off x="6946444" y="773566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$100,053  MXN</a:t>
              </a:r>
            </a:p>
          </xdr:txBody>
        </xdr:sp>
      </mc:Fallback>
    </mc:AlternateContent>
    <xdr:clientData/>
  </xdr:oneCellAnchor>
  <xdr:twoCellAnchor>
    <xdr:from>
      <xdr:col>18</xdr:col>
      <xdr:colOff>286955</xdr:colOff>
      <xdr:row>84</xdr:row>
      <xdr:rowOff>0</xdr:rowOff>
    </xdr:from>
    <xdr:to>
      <xdr:col>28</xdr:col>
      <xdr:colOff>0</xdr:colOff>
      <xdr:row>84</xdr:row>
      <xdr:rowOff>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540D6B0-E0BF-42A0-B3E2-1AEEEFCC2616}"/>
            </a:ext>
          </a:extLst>
        </xdr:cNvPr>
        <xdr:cNvCxnSpPr/>
      </xdr:nvCxnSpPr>
      <xdr:spPr>
        <a:xfrm>
          <a:off x="11859830" y="15001875"/>
          <a:ext cx="6142420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84</xdr:row>
      <xdr:rowOff>45242</xdr:rowOff>
    </xdr:from>
    <xdr:ext cx="4524375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71F2555-4B7E-4DBE-B58D-32B3A2A22204}"/>
                </a:ext>
              </a:extLst>
            </xdr:cNvPr>
            <xdr:cNvSpPr txBox="1"/>
          </xdr:nvSpPr>
          <xdr:spPr>
            <a:xfrm>
              <a:off x="12215813" y="15047117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87%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71F2555-4B7E-4DBE-B58D-32B3A2A22204}"/>
                </a:ext>
              </a:extLst>
            </xdr:cNvPr>
            <xdr:cNvSpPr txBox="1"/>
          </xdr:nvSpPr>
          <xdr:spPr>
            <a:xfrm>
              <a:off x="12215813" y="15047117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87%</a:t>
              </a:r>
            </a:p>
          </xdr:txBody>
        </xdr:sp>
      </mc:Fallback>
    </mc:AlternateContent>
    <xdr:clientData/>
  </xdr:oneCellAnchor>
  <xdr:twoCellAnchor>
    <xdr:from>
      <xdr:col>34</xdr:col>
      <xdr:colOff>207473</xdr:colOff>
      <xdr:row>84</xdr:row>
      <xdr:rowOff>0</xdr:rowOff>
    </xdr:from>
    <xdr:to>
      <xdr:col>41</xdr:col>
      <xdr:colOff>0</xdr:colOff>
      <xdr:row>84</xdr:row>
      <xdr:rowOff>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1383753C-F075-4451-9D73-29CADF7AE861}"/>
            </a:ext>
          </a:extLst>
        </xdr:cNvPr>
        <xdr:cNvCxnSpPr/>
      </xdr:nvCxnSpPr>
      <xdr:spPr>
        <a:xfrm>
          <a:off x="22067348" y="15001875"/>
          <a:ext cx="4293090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0</xdr:colOff>
      <xdr:row>84</xdr:row>
      <xdr:rowOff>0</xdr:rowOff>
    </xdr:from>
    <xdr:ext cx="4524374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26E135B-8C7D-477C-9A2B-BA68564A8147}"/>
                </a:ext>
              </a:extLst>
            </xdr:cNvPr>
            <xdr:cNvSpPr txBox="1"/>
          </xdr:nvSpPr>
          <xdr:spPr>
            <a:xfrm>
              <a:off x="21859875" y="15001875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13%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26E135B-8C7D-477C-9A2B-BA68564A8147}"/>
                </a:ext>
              </a:extLst>
            </xdr:cNvPr>
            <xdr:cNvSpPr txBox="1"/>
          </xdr:nvSpPr>
          <xdr:spPr>
            <a:xfrm>
              <a:off x="21859875" y="15001875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13%</a:t>
              </a:r>
            </a:p>
          </xdr:txBody>
        </xdr:sp>
      </mc:Fallback>
    </mc:AlternateContent>
    <xdr:clientData/>
  </xdr:oneCellAnchor>
  <xdr:twoCellAnchor>
    <xdr:from>
      <xdr:col>32</xdr:col>
      <xdr:colOff>0</xdr:colOff>
      <xdr:row>16</xdr:row>
      <xdr:rowOff>161926</xdr:rowOff>
    </xdr:from>
    <xdr:to>
      <xdr:col>32</xdr:col>
      <xdr:colOff>457200</xdr:colOff>
      <xdr:row>81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571EA33A-E442-0A75-F8BD-AB67A7195592}"/>
            </a:ext>
          </a:extLst>
        </xdr:cNvPr>
        <xdr:cNvGrpSpPr/>
      </xdr:nvGrpSpPr>
      <xdr:grpSpPr>
        <a:xfrm>
          <a:off x="20900571" y="2992212"/>
          <a:ext cx="457200" cy="11336111"/>
          <a:chOff x="20828000" y="3082926"/>
          <a:chExt cx="457200" cy="1170463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106E4FD-1787-5664-57B3-FB35824E8E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08292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9564805E-11BB-3BAA-5503-CE6FB9C0C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651250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AD8DB384-75FA-4C89-2B4A-165F5C7CD6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231594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4E69ACE8-1499-C4BD-6333-63EFD6E33D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840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6CA039D6-E5AA-7C0C-47E8-D9E2AB3C91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388202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E8FF5787-032C-9106-2239-2A8B4B5DF6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96446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C391CCD-2D4F-6120-1224-8DE45D6336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6666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E946AE12-3FF8-43F1-379E-E594B2FC81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213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CDDE6CCC-4682-A58F-6EA7-693DC0198A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761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27A9689-3736-41E7-D894-5DD63FE78B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397875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2B9DEA9A-664D-8018-EFF4-6BF7B206B3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945563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E797813-A1DD-7026-6499-B4BD363661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9587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A4DE37C0-CE02-EDFD-28C3-A9610102EF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134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B8AA4A58-5E70-9348-5E52-36227CFB9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764158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988B3AED-7CF4-D1F3-13EE-DC7A31D3C2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41276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A487DA3F-DB1F-EF4D-3750-69F124DD8C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960451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64544692-A1DE-84CF-5E48-4E97814899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257617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FC98C377-3EE5-7D08-AACB-C8DF8CD417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23839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C5613267-4065-EEF3-E9E0-3B1784F1F2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786076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3579BB17-13D0-3A5B-CB86-68CE1BBE2A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4333765"/>
            <a:ext cx="457200" cy="453798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16</xdr:col>
      <xdr:colOff>468312</xdr:colOff>
      <xdr:row>16</xdr:row>
      <xdr:rowOff>157958</xdr:rowOff>
    </xdr:from>
    <xdr:to>
      <xdr:col>17</xdr:col>
      <xdr:colOff>274637</xdr:colOff>
      <xdr:row>81</xdr:row>
      <xdr:rowOff>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B0E6AEFE-419F-ECD6-EA1C-6B0CC45E1746}"/>
            </a:ext>
          </a:extLst>
        </xdr:cNvPr>
        <xdr:cNvGrpSpPr/>
      </xdr:nvGrpSpPr>
      <xdr:grpSpPr>
        <a:xfrm>
          <a:off x="10918598" y="2988244"/>
          <a:ext cx="459468" cy="11340079"/>
          <a:chOff x="20828000" y="3082926"/>
          <a:chExt cx="457200" cy="11704637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10AA5BB6-0875-353A-8A1B-B11173D7C4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08292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E84392E5-3FEC-30ED-44EE-39A32BDB19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651250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24480F1F-DD23-DB54-B37D-40D9768BA3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231594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04EF919-D4B2-6CF1-1724-B1FC886264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840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B9815413-F412-BFA9-46D0-CF2D7EB1B4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388202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522C5472-237D-0F4D-C519-6020FC491D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96446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FC3E517F-702A-6CA9-0A23-380FA777E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6666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F7C2B5A2-178C-6D84-BE3C-C5FB763CEB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213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76236786-52A5-9EB4-7FA8-A68EA5ECE1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761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584D2997-AE73-6828-F296-A53F3E676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397875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70B05C2D-A025-3122-4925-3AB57D8E37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945563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45628060-C13E-7F1E-000D-08353933D5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9587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EBCBA655-3943-C605-2FC1-11F962E49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134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F83DCF6-AAE3-4296-2DE6-0ED13DCD29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764158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2D88104B-7039-430A-F4A8-101D5159E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41276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1B4ED743-0AD2-137A-0044-7650726110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960451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216C346A-6218-F1E3-3364-E7F2C423A7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257617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174352A2-FE63-0A94-682F-C157390A2E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23839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0F3BCE7D-5CD3-04C0-4BB6-D5F3B2C5CD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786076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E0C1460B-9231-8CBE-2FCF-A1D2FEFD3A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4333765"/>
            <a:ext cx="457200" cy="453798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16</xdr:col>
      <xdr:colOff>250032</xdr:colOff>
      <xdr:row>16</xdr:row>
      <xdr:rowOff>0</xdr:rowOff>
    </xdr:from>
    <xdr:to>
      <xdr:col>29</xdr:col>
      <xdr:colOff>-1</xdr:colOff>
      <xdr:row>83</xdr:row>
      <xdr:rowOff>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C04DA67-6738-404C-BF14-619E2128C971}"/>
            </a:ext>
          </a:extLst>
        </xdr:cNvPr>
        <xdr:cNvSpPr/>
      </xdr:nvSpPr>
      <xdr:spPr>
        <a:xfrm>
          <a:off x="10537032" y="2857500"/>
          <a:ext cx="8108155" cy="11965783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ebextensions/_rels/webextension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ebextensions/_rels/webextension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webextensions/_rels/webextension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webextensions/_rels/webextension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webextensions/_rels/webextension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webextensions/_rels/webextension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webextensions/_rels/webextension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webextensions/webextension1.xml><?xml version="1.0" encoding="utf-8"?>
<we:webextension xmlns:we="http://schemas.microsoft.com/office/webextensions/webextension/2010/11" id="{F8030295-9DB3-3E22-C3AE-933DFB3C71F2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8D18B5D8-FF28-4A2F-BEC3-C3095D67FE93}"/>
  </we:bindings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33ED9802-F959-1ED2-26A3-130F0A1D1428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AAE494FF-035E-49E0-8360-7F3636FCA99B}"/>
  </we:bindings>
  <we:snapshot xmlns:r="http://schemas.openxmlformats.org/officeDocument/2006/relationships" r:embed="rId1"/>
</we:webextension>
</file>

<file path=xl/webextensions/webextension3.xml><?xml version="1.0" encoding="utf-8"?>
<we:webextension xmlns:we="http://schemas.microsoft.com/office/webextensions/webextension/2010/11" id="{1E073ECF-33DC-D8CF-57E2-2F5888A2AD33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B45F674B-17F0-4684-9837-3995D611A247}"/>
  </we:bindings>
  <we:snapshot xmlns:r="http://schemas.openxmlformats.org/officeDocument/2006/relationships" r:embed="rId1"/>
</we:webextension>
</file>

<file path=xl/webextensions/webextension4.xml><?xml version="1.0" encoding="utf-8"?>
<we:webextension xmlns:we="http://schemas.microsoft.com/office/webextensions/webextension/2010/11" id="{5631F165-23B0-7B30-6F42-2E9C466E1D87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4CA43768-CA35-43E5-9DF6-C0667FE70D02}"/>
  </we:bindings>
  <we:snapshot xmlns:r="http://schemas.openxmlformats.org/officeDocument/2006/relationships" r:embed="rId1"/>
</we:webextension>
</file>

<file path=xl/webextensions/webextension5.xml><?xml version="1.0" encoding="utf-8"?>
<we:webextension xmlns:we="http://schemas.microsoft.com/office/webextensions/webextension/2010/11" id="{111C19EB-7A5F-1877-84E4-E20FEA97205D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8CB147E9-6AAC-4887-A456-2E85123A0105}"/>
  </we:bindings>
  <we:snapshot xmlns:r="http://schemas.openxmlformats.org/officeDocument/2006/relationships" r:embed="rId1"/>
</we:webextension>
</file>

<file path=xl/webextensions/webextension6.xml><?xml version="1.0" encoding="utf-8"?>
<we:webextension xmlns:we="http://schemas.microsoft.com/office/webextensions/webextension/2010/11" id="{50B843DB-9D88-8F0C-0DFA-97D06E67689D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705EE97D-A106-4319-94EB-18CB229BE890}"/>
  </we:bindings>
  <we:snapshot xmlns:r="http://schemas.openxmlformats.org/officeDocument/2006/relationships" r:embed="rId1"/>
</we:webextension>
</file>

<file path=xl/webextensions/webextension7.xml><?xml version="1.0" encoding="utf-8"?>
<we:webextension xmlns:we="http://schemas.microsoft.com/office/webextensions/webextension/2010/11" id="{BD8A407D-7C80-D07D-8BCB-C126566E0D01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C6DE4C2F-4A3D-44F3-B225-B4711E96D9C0}"/>
  </we:bindings>
  <we:snapshot xmlns:r="http://schemas.openxmlformats.org/officeDocument/2006/relationships" r:embed="rId1"/>
</we:webextension>
</file>

<file path=xl/webextensions/webextension8.xml><?xml version="1.0" encoding="utf-8"?>
<we:webextension xmlns:we="http://schemas.microsoft.com/office/webextensions/webextension/2010/11" id="{99F9DC6A-BCFD-E4D5-1CC1-632D2095FEE0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BB67FDC4-FCCA-4613-AAC2-F6A785B1B24A}"/>
  </we:bindings>
  <we:snapshot xmlns:r="http://schemas.openxmlformats.org/officeDocument/2006/relationships" r:embed="rId1"/>
</we:webextension>
</file>

<file path=xl/webextensions/webextension9.xml><?xml version="1.0" encoding="utf-8"?>
<we:webextension xmlns:we="http://schemas.microsoft.com/office/webextensions/webextension/2010/11" id="{2A1B2710-B0C1-24EC-7F24-D4995C2D4602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EADE8E7F-7193-479F-AB29-58A242717178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B0B1A-48A5-460E-BA14-BE4CE026A934}">
  <dimension ref="A1:AK677"/>
  <sheetViews>
    <sheetView topLeftCell="S5" zoomScaleNormal="100" workbookViewId="0">
      <selection activeCell="AJ9" sqref="AJ9"/>
    </sheetView>
  </sheetViews>
  <sheetFormatPr defaultRowHeight="14.25" x14ac:dyDescent="0.45"/>
  <cols>
    <col min="1" max="1" width="5" bestFit="1" customWidth="1"/>
    <col min="2" max="2" width="8" bestFit="1" customWidth="1"/>
    <col min="3" max="3" width="19" bestFit="1" customWidth="1"/>
    <col min="4" max="4" width="22" bestFit="1" customWidth="1"/>
    <col min="5" max="5" width="3.86328125" bestFit="1" customWidth="1"/>
    <col min="6" max="6" width="21" bestFit="1" customWidth="1"/>
    <col min="7" max="7" width="17.53125" bestFit="1" customWidth="1"/>
    <col min="8" max="8" width="11.53125" bestFit="1" customWidth="1"/>
    <col min="9" max="9" width="13.265625" bestFit="1" customWidth="1"/>
    <col min="10" max="10" width="13.3984375" bestFit="1" customWidth="1"/>
    <col min="11" max="11" width="14.3984375" bestFit="1" customWidth="1"/>
    <col min="12" max="12" width="3.73046875" bestFit="1" customWidth="1"/>
    <col min="13" max="13" width="16" bestFit="1" customWidth="1"/>
    <col min="14" max="14" width="15.33203125" bestFit="1" customWidth="1"/>
    <col min="15" max="15" width="19" bestFit="1" customWidth="1"/>
    <col min="16" max="16" width="16.9296875" bestFit="1" customWidth="1"/>
    <col min="17" max="17" width="17.06640625" bestFit="1" customWidth="1"/>
    <col min="18" max="18" width="15.59765625" bestFit="1" customWidth="1"/>
    <col min="19" max="19" width="14.59765625" bestFit="1" customWidth="1"/>
    <col min="22" max="22" width="11.86328125" bestFit="1" customWidth="1"/>
    <col min="33" max="33" width="9.86328125" bestFit="1" customWidth="1"/>
    <col min="34" max="34" width="16.9296875" bestFit="1" customWidth="1"/>
  </cols>
  <sheetData>
    <row r="1" spans="1:3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1452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37" x14ac:dyDescent="0.45">
      <c r="A2">
        <v>1</v>
      </c>
      <c r="B2" t="s">
        <v>14</v>
      </c>
      <c r="C2" t="s">
        <v>15</v>
      </c>
      <c r="D2" t="s">
        <v>16</v>
      </c>
      <c r="E2">
        <v>1</v>
      </c>
      <c r="F2" s="1">
        <f>K2/$P$7</f>
        <v>1.6599418019752714</v>
      </c>
      <c r="G2" s="1">
        <f>K2/$P$6</f>
        <v>1.9926086984082709</v>
      </c>
      <c r="H2" s="2">
        <v>9300</v>
      </c>
      <c r="I2" s="5">
        <f>H2*$O$3</f>
        <v>229524</v>
      </c>
      <c r="J2" s="2">
        <v>483600</v>
      </c>
      <c r="K2" s="5">
        <f>J2*$O$3</f>
        <v>11935248</v>
      </c>
      <c r="L2">
        <v>39</v>
      </c>
      <c r="M2" t="s">
        <v>17</v>
      </c>
      <c r="N2" t="s">
        <v>18</v>
      </c>
      <c r="O2" t="s">
        <v>780</v>
      </c>
      <c r="Q2" t="s">
        <v>1930</v>
      </c>
    </row>
    <row r="3" spans="1:37" x14ac:dyDescent="0.45">
      <c r="A3">
        <v>2</v>
      </c>
      <c r="B3" t="s">
        <v>14</v>
      </c>
      <c r="C3" t="s">
        <v>15</v>
      </c>
      <c r="D3" t="s">
        <v>19</v>
      </c>
      <c r="E3">
        <v>2</v>
      </c>
      <c r="F3" s="1">
        <f t="shared" ref="F3:F66" si="0">K3/$P$7</f>
        <v>1.6420929653948924</v>
      </c>
      <c r="G3" s="1">
        <f t="shared" ref="G3:G66" si="1">K3/$P$6</f>
        <v>1.9711827984253862</v>
      </c>
      <c r="H3" s="2">
        <v>9200</v>
      </c>
      <c r="I3" s="5">
        <f t="shared" ref="I3:I66" si="2">H3*$O$3</f>
        <v>227056</v>
      </c>
      <c r="J3" s="2">
        <v>478400</v>
      </c>
      <c r="K3" s="5">
        <f t="shared" ref="K3:K66" si="3">J3*$O$3</f>
        <v>11806912</v>
      </c>
      <c r="L3">
        <v>34</v>
      </c>
      <c r="M3" t="s">
        <v>20</v>
      </c>
      <c r="N3" t="s">
        <v>18</v>
      </c>
      <c r="O3" s="3">
        <v>24.68</v>
      </c>
      <c r="Q3" s="12">
        <f>AVERAGE(L2:L677)</f>
        <v>26.551775147928993</v>
      </c>
    </row>
    <row r="4" spans="1:37" x14ac:dyDescent="0.45">
      <c r="A4">
        <v>3</v>
      </c>
      <c r="B4" t="s">
        <v>14</v>
      </c>
      <c r="C4" t="s">
        <v>15</v>
      </c>
      <c r="D4" t="s">
        <v>21</v>
      </c>
      <c r="E4">
        <v>3</v>
      </c>
      <c r="F4" s="1">
        <f t="shared" si="0"/>
        <v>1.1244767045638937</v>
      </c>
      <c r="G4" s="1">
        <f t="shared" si="1"/>
        <v>1.3498316989217318</v>
      </c>
      <c r="H4" s="2">
        <v>6300</v>
      </c>
      <c r="I4" s="5">
        <f t="shared" si="2"/>
        <v>155484</v>
      </c>
      <c r="J4" s="2">
        <v>327600</v>
      </c>
      <c r="K4" s="5">
        <f t="shared" si="3"/>
        <v>8085168</v>
      </c>
      <c r="L4">
        <v>30</v>
      </c>
      <c r="M4" t="s">
        <v>22</v>
      </c>
      <c r="N4" t="s">
        <v>18</v>
      </c>
    </row>
    <row r="5" spans="1:37" x14ac:dyDescent="0.45">
      <c r="A5">
        <v>4</v>
      </c>
      <c r="B5" t="s">
        <v>14</v>
      </c>
      <c r="C5" t="s">
        <v>15</v>
      </c>
      <c r="D5" t="s">
        <v>23</v>
      </c>
      <c r="E5">
        <v>4</v>
      </c>
      <c r="F5" s="1">
        <f t="shared" si="0"/>
        <v>0.94598833876010102</v>
      </c>
      <c r="G5" s="1">
        <f t="shared" si="1"/>
        <v>1.1355726990928856</v>
      </c>
      <c r="H5" s="2">
        <v>5300</v>
      </c>
      <c r="I5" s="5">
        <f t="shared" si="2"/>
        <v>130804</v>
      </c>
      <c r="J5" s="2">
        <v>275600</v>
      </c>
      <c r="K5" s="5">
        <f t="shared" si="3"/>
        <v>6801808</v>
      </c>
      <c r="L5">
        <v>27</v>
      </c>
      <c r="M5" t="s">
        <v>24</v>
      </c>
      <c r="N5" t="s">
        <v>18</v>
      </c>
      <c r="O5" t="s">
        <v>1450</v>
      </c>
      <c r="R5" t="s">
        <v>1460</v>
      </c>
    </row>
    <row r="6" spans="1:37" x14ac:dyDescent="0.45">
      <c r="A6">
        <v>5</v>
      </c>
      <c r="B6" t="s">
        <v>14</v>
      </c>
      <c r="C6" t="s">
        <v>15</v>
      </c>
      <c r="D6" t="s">
        <v>25</v>
      </c>
      <c r="E6">
        <v>5</v>
      </c>
      <c r="F6" s="1">
        <f t="shared" si="0"/>
        <v>0.92813950217972174</v>
      </c>
      <c r="G6" s="1">
        <f t="shared" si="1"/>
        <v>1.1141467991100009</v>
      </c>
      <c r="H6" s="2">
        <v>5200</v>
      </c>
      <c r="I6" s="5">
        <f t="shared" si="2"/>
        <v>128336</v>
      </c>
      <c r="J6" s="2">
        <v>270400</v>
      </c>
      <c r="K6" s="5">
        <f t="shared" si="3"/>
        <v>6673472</v>
      </c>
      <c r="L6">
        <v>28</v>
      </c>
      <c r="M6" t="s">
        <v>26</v>
      </c>
      <c r="N6" t="s">
        <v>18</v>
      </c>
      <c r="O6" t="s">
        <v>10</v>
      </c>
      <c r="P6" s="6">
        <f>AVERAGE(K2:K677)</f>
        <v>5989760.0615384625</v>
      </c>
      <c r="R6" s="7">
        <f>P7/P6-1</f>
        <v>0.20040877098048715</v>
      </c>
    </row>
    <row r="7" spans="1:37" x14ac:dyDescent="0.45">
      <c r="A7">
        <v>6</v>
      </c>
      <c r="B7" t="s">
        <v>14</v>
      </c>
      <c r="C7" t="s">
        <v>15</v>
      </c>
      <c r="D7" t="s">
        <v>27</v>
      </c>
      <c r="E7">
        <v>6</v>
      </c>
      <c r="F7" s="1">
        <f t="shared" si="0"/>
        <v>0.91029066559934246</v>
      </c>
      <c r="G7" s="1">
        <f t="shared" si="1"/>
        <v>1.0927208991271162</v>
      </c>
      <c r="H7" s="2">
        <v>5100</v>
      </c>
      <c r="I7" s="5">
        <f t="shared" si="2"/>
        <v>125868</v>
      </c>
      <c r="J7" s="2">
        <v>265200</v>
      </c>
      <c r="K7" s="5">
        <f t="shared" si="3"/>
        <v>6545136</v>
      </c>
      <c r="L7">
        <v>26</v>
      </c>
      <c r="M7" t="s">
        <v>28</v>
      </c>
      <c r="N7" t="s">
        <v>18</v>
      </c>
      <c r="O7" t="s">
        <v>1451</v>
      </c>
      <c r="P7" s="5">
        <f>AVERAGEIF($L$2:$L$677,"&gt;22",$K$2:$K$677)</f>
        <v>7190160.5139393928</v>
      </c>
    </row>
    <row r="8" spans="1:37" x14ac:dyDescent="0.45">
      <c r="A8">
        <v>7</v>
      </c>
      <c r="B8" t="s">
        <v>14</v>
      </c>
      <c r="C8" t="s">
        <v>15</v>
      </c>
      <c r="D8" t="s">
        <v>29</v>
      </c>
      <c r="E8">
        <v>7</v>
      </c>
      <c r="F8" s="1">
        <f t="shared" si="0"/>
        <v>0.76749997295630834</v>
      </c>
      <c r="G8" s="1">
        <f t="shared" si="1"/>
        <v>0.92131369926403917</v>
      </c>
      <c r="H8" s="2">
        <v>4300</v>
      </c>
      <c r="I8" s="5">
        <f t="shared" si="2"/>
        <v>106124</v>
      </c>
      <c r="J8" s="2">
        <v>223600</v>
      </c>
      <c r="K8" s="5">
        <f t="shared" si="3"/>
        <v>5518448</v>
      </c>
      <c r="L8">
        <v>32</v>
      </c>
      <c r="M8" t="s">
        <v>30</v>
      </c>
      <c r="N8" t="s">
        <v>18</v>
      </c>
      <c r="V8" t="s">
        <v>1928</v>
      </c>
      <c r="W8">
        <f>SUM(W18:W37)</f>
        <v>495</v>
      </c>
      <c r="X8" s="7">
        <f>W8/W39</f>
        <v>0.73224852071005919</v>
      </c>
    </row>
    <row r="9" spans="1:37" x14ac:dyDescent="0.45">
      <c r="A9">
        <v>8</v>
      </c>
      <c r="B9" t="s">
        <v>14</v>
      </c>
      <c r="C9" t="s">
        <v>15</v>
      </c>
      <c r="D9" t="s">
        <v>31</v>
      </c>
      <c r="E9">
        <v>8</v>
      </c>
      <c r="F9" s="1">
        <f t="shared" si="0"/>
        <v>0.76749997295630834</v>
      </c>
      <c r="G9" s="1">
        <f t="shared" si="1"/>
        <v>0.92131369926403917</v>
      </c>
      <c r="H9" s="2">
        <v>4300</v>
      </c>
      <c r="I9" s="5">
        <f t="shared" si="2"/>
        <v>106124</v>
      </c>
      <c r="J9" s="2">
        <v>223600</v>
      </c>
      <c r="K9" s="5">
        <f t="shared" si="3"/>
        <v>5518448</v>
      </c>
      <c r="L9">
        <v>33</v>
      </c>
      <c r="M9" t="s">
        <v>26</v>
      </c>
      <c r="N9" t="s">
        <v>18</v>
      </c>
      <c r="V9" t="s">
        <v>1929</v>
      </c>
      <c r="W9">
        <f>SUM(W12:W17)</f>
        <v>181</v>
      </c>
      <c r="X9" s="7">
        <f>W9/W39</f>
        <v>0.26775147928994081</v>
      </c>
    </row>
    <row r="10" spans="1:37" x14ac:dyDescent="0.45">
      <c r="A10">
        <v>9</v>
      </c>
      <c r="B10" t="s">
        <v>14</v>
      </c>
      <c r="C10" t="s">
        <v>15</v>
      </c>
      <c r="D10" t="s">
        <v>32</v>
      </c>
      <c r="E10">
        <v>9</v>
      </c>
      <c r="F10" s="1">
        <f t="shared" si="0"/>
        <v>0.69610462663479133</v>
      </c>
      <c r="G10" s="1">
        <f t="shared" si="1"/>
        <v>0.83561009933250063</v>
      </c>
      <c r="H10" s="2">
        <v>3900</v>
      </c>
      <c r="I10" s="5">
        <f t="shared" si="2"/>
        <v>96252</v>
      </c>
      <c r="J10" s="2">
        <v>202800</v>
      </c>
      <c r="K10" s="5">
        <f t="shared" si="3"/>
        <v>5005104</v>
      </c>
      <c r="L10">
        <v>34</v>
      </c>
      <c r="M10" t="s">
        <v>33</v>
      </c>
      <c r="N10" t="s">
        <v>34</v>
      </c>
    </row>
    <row r="11" spans="1:37" x14ac:dyDescent="0.45">
      <c r="A11">
        <v>10</v>
      </c>
      <c r="B11" t="s">
        <v>14</v>
      </c>
      <c r="C11" t="s">
        <v>15</v>
      </c>
      <c r="D11" t="s">
        <v>35</v>
      </c>
      <c r="E11">
        <v>10</v>
      </c>
      <c r="F11" s="1">
        <f t="shared" si="0"/>
        <v>0.58901160715251566</v>
      </c>
      <c r="G11" s="1">
        <f t="shared" si="1"/>
        <v>0.70705469943519283</v>
      </c>
      <c r="H11" s="2">
        <v>3300</v>
      </c>
      <c r="I11" s="5">
        <f t="shared" si="2"/>
        <v>81444</v>
      </c>
      <c r="J11" s="2">
        <v>171600</v>
      </c>
      <c r="K11" s="5">
        <f t="shared" si="3"/>
        <v>4235088</v>
      </c>
      <c r="L11">
        <v>29</v>
      </c>
      <c r="M11" t="s">
        <v>30</v>
      </c>
      <c r="N11" t="s">
        <v>18</v>
      </c>
      <c r="O11" t="s">
        <v>2</v>
      </c>
      <c r="P11" t="s">
        <v>781</v>
      </c>
      <c r="Q11" t="s">
        <v>784</v>
      </c>
      <c r="R11" t="s">
        <v>785</v>
      </c>
      <c r="S11" t="s">
        <v>786</v>
      </c>
      <c r="U11" t="s">
        <v>11</v>
      </c>
      <c r="V11" t="s">
        <v>783</v>
      </c>
      <c r="W11" t="s">
        <v>1449</v>
      </c>
      <c r="X11" t="s">
        <v>1456</v>
      </c>
      <c r="AG11" t="s">
        <v>13</v>
      </c>
      <c r="AH11" t="s">
        <v>1453</v>
      </c>
      <c r="AI11" t="s">
        <v>1455</v>
      </c>
      <c r="AJ11" t="s">
        <v>1449</v>
      </c>
      <c r="AK11" t="s">
        <v>1456</v>
      </c>
    </row>
    <row r="12" spans="1:37" x14ac:dyDescent="0.45">
      <c r="A12">
        <v>11</v>
      </c>
      <c r="B12" t="s">
        <v>14</v>
      </c>
      <c r="C12" t="s">
        <v>15</v>
      </c>
      <c r="D12" t="s">
        <v>36</v>
      </c>
      <c r="E12">
        <v>11</v>
      </c>
      <c r="F12" s="1">
        <f t="shared" si="0"/>
        <v>0.58901160715251566</v>
      </c>
      <c r="G12" s="1">
        <f t="shared" si="1"/>
        <v>0.70705469943519283</v>
      </c>
      <c r="H12" s="2">
        <v>3300</v>
      </c>
      <c r="I12" s="5">
        <f t="shared" si="2"/>
        <v>81444</v>
      </c>
      <c r="J12" s="2">
        <v>171600</v>
      </c>
      <c r="K12" s="5">
        <f t="shared" si="3"/>
        <v>4235088</v>
      </c>
      <c r="L12">
        <v>28</v>
      </c>
      <c r="M12" t="s">
        <v>26</v>
      </c>
      <c r="N12" t="s">
        <v>34</v>
      </c>
      <c r="O12" t="s">
        <v>200</v>
      </c>
      <c r="P12" s="5">
        <f t="shared" ref="P12:P37" si="4">SUMIF($C$2:$C$677,O12,$K$2:$K$677)</f>
        <v>377179504</v>
      </c>
      <c r="Q12" s="8">
        <f t="shared" ref="Q12:Q37" si="5">P12/$P$41</f>
        <v>2.4219507711422286</v>
      </c>
      <c r="R12" s="8">
        <f t="shared" ref="R12:R37" si="6">P12/$P$43</f>
        <v>2.0405549791130668</v>
      </c>
      <c r="S12" s="8">
        <f t="shared" ref="S12:S37" si="7">P12/$P$45</f>
        <v>0.31104215526072937</v>
      </c>
      <c r="U12">
        <v>17</v>
      </c>
      <c r="V12" s="5">
        <f>AVERAGEIF($L$2:$L$677,U12,$K$2:$K$677)</f>
        <v>814933.60000000009</v>
      </c>
      <c r="W12">
        <f>COUNTIF($L$2:$L$677,U12)</f>
        <v>2</v>
      </c>
      <c r="X12" s="7">
        <f>W12/$W$39</f>
        <v>2.9585798816568047E-3</v>
      </c>
      <c r="AG12" t="s">
        <v>18</v>
      </c>
      <c r="AH12" s="5">
        <f>SUMIF($N$2:$N$677,AG12,$K$2:$K$677)</f>
        <v>3431229796.8000007</v>
      </c>
      <c r="AI12" s="8">
        <f>AH12/$AH$29</f>
        <v>0.84741019188224631</v>
      </c>
      <c r="AJ12">
        <f t="shared" ref="AJ12:AJ27" si="8">COUNTIF($N$2:$N$677,AG12)</f>
        <v>595</v>
      </c>
      <c r="AK12" s="7">
        <f>AJ12/$AJ$29</f>
        <v>0.88017751479289941</v>
      </c>
    </row>
    <row r="13" spans="1:37" x14ac:dyDescent="0.45">
      <c r="A13">
        <v>12</v>
      </c>
      <c r="B13" t="s">
        <v>14</v>
      </c>
      <c r="C13" t="s">
        <v>15</v>
      </c>
      <c r="D13" t="s">
        <v>37</v>
      </c>
      <c r="E13">
        <v>12</v>
      </c>
      <c r="F13" s="1">
        <f t="shared" si="0"/>
        <v>0.58901160715251566</v>
      </c>
      <c r="G13" s="1">
        <f t="shared" si="1"/>
        <v>0.70705469943519283</v>
      </c>
      <c r="H13" s="2">
        <v>3300</v>
      </c>
      <c r="I13" s="5">
        <f t="shared" si="2"/>
        <v>81444</v>
      </c>
      <c r="J13" s="2">
        <v>171600</v>
      </c>
      <c r="K13" s="5">
        <f t="shared" si="3"/>
        <v>4235088</v>
      </c>
      <c r="L13">
        <v>29</v>
      </c>
      <c r="M13" t="s">
        <v>38</v>
      </c>
      <c r="N13" t="s">
        <v>18</v>
      </c>
      <c r="O13" t="s">
        <v>542</v>
      </c>
      <c r="P13" s="5">
        <f t="shared" si="4"/>
        <v>325460096</v>
      </c>
      <c r="Q13" s="8">
        <f t="shared" si="5"/>
        <v>2.0898493214075171</v>
      </c>
      <c r="R13" s="8">
        <f t="shared" si="6"/>
        <v>1.7607510809903839</v>
      </c>
      <c r="S13" s="8">
        <f t="shared" si="7"/>
        <v>0.26839159773433469</v>
      </c>
      <c r="U13">
        <v>18</v>
      </c>
      <c r="V13" s="5">
        <f t="shared" ref="V13:V37" si="9">AVERAGEIF($L$2:$L$677,U13,$K$2:$K$677)</f>
        <v>2451217.6</v>
      </c>
      <c r="W13">
        <f t="shared" ref="W13:W37" si="10">COUNTIF($L$2:$L$677,U13)</f>
        <v>8</v>
      </c>
      <c r="X13" s="7">
        <f t="shared" ref="X13:X37" si="11">W13/$W$39</f>
        <v>1.1834319526627219E-2</v>
      </c>
      <c r="AG13" t="s">
        <v>34</v>
      </c>
      <c r="AH13" s="5">
        <f t="shared" ref="AH13:AH27" si="12">SUMIF($N$2:$N$677,AG13,$K$2:$K$677)</f>
        <v>182237120</v>
      </c>
      <c r="AI13" s="8">
        <f t="shared" ref="AI13:AI27" si="13">AH13/$AH$29</f>
        <v>4.5007068011384876E-2</v>
      </c>
      <c r="AJ13">
        <f t="shared" si="8"/>
        <v>25</v>
      </c>
      <c r="AK13" s="7">
        <f t="shared" ref="AK13:AK27" si="14">AJ13/$AJ$29</f>
        <v>3.6982248520710061E-2</v>
      </c>
    </row>
    <row r="14" spans="1:37" x14ac:dyDescent="0.45">
      <c r="A14">
        <v>13</v>
      </c>
      <c r="B14" t="s">
        <v>14</v>
      </c>
      <c r="C14" t="s">
        <v>15</v>
      </c>
      <c r="D14" t="s">
        <v>39</v>
      </c>
      <c r="E14">
        <v>13</v>
      </c>
      <c r="F14" s="1">
        <f t="shared" si="0"/>
        <v>0.57116277057213649</v>
      </c>
      <c r="G14" s="1">
        <f t="shared" si="1"/>
        <v>0.68562879945230826</v>
      </c>
      <c r="H14" s="2">
        <v>3200</v>
      </c>
      <c r="I14" s="5">
        <f t="shared" si="2"/>
        <v>78976</v>
      </c>
      <c r="J14" s="2">
        <v>166400</v>
      </c>
      <c r="K14" s="5">
        <f t="shared" si="3"/>
        <v>4106752</v>
      </c>
      <c r="L14">
        <v>23</v>
      </c>
      <c r="M14" t="s">
        <v>40</v>
      </c>
      <c r="N14" t="s">
        <v>18</v>
      </c>
      <c r="O14" t="s">
        <v>511</v>
      </c>
      <c r="P14" s="5">
        <f t="shared" si="4"/>
        <v>252180240</v>
      </c>
      <c r="Q14" s="8">
        <f t="shared" si="5"/>
        <v>1.6193035948603196</v>
      </c>
      <c r="R14" s="8">
        <f t="shared" si="6"/>
        <v>1.3643043667768551</v>
      </c>
      <c r="S14" s="8">
        <f t="shared" si="7"/>
        <v>0.20796115518452984</v>
      </c>
      <c r="U14">
        <v>19</v>
      </c>
      <c r="V14" s="5">
        <f t="shared" si="9"/>
        <v>1391732.6222222224</v>
      </c>
      <c r="W14">
        <f t="shared" si="10"/>
        <v>18</v>
      </c>
      <c r="X14" s="7">
        <f t="shared" si="11"/>
        <v>2.6627218934911243E-2</v>
      </c>
      <c r="AG14" t="s">
        <v>57</v>
      </c>
      <c r="AH14" s="5">
        <f t="shared" si="12"/>
        <v>63308148.799999997</v>
      </c>
      <c r="AI14" s="8">
        <f t="shared" si="13"/>
        <v>1.5635201866208561E-2</v>
      </c>
      <c r="AJ14">
        <f t="shared" si="8"/>
        <v>14</v>
      </c>
      <c r="AK14" s="7">
        <f t="shared" si="14"/>
        <v>2.0710059171597635E-2</v>
      </c>
    </row>
    <row r="15" spans="1:37" x14ac:dyDescent="0.45">
      <c r="A15">
        <v>14</v>
      </c>
      <c r="B15" t="s">
        <v>14</v>
      </c>
      <c r="C15" t="s">
        <v>15</v>
      </c>
      <c r="D15" t="s">
        <v>41</v>
      </c>
      <c r="E15">
        <v>14</v>
      </c>
      <c r="F15" s="1">
        <f t="shared" si="0"/>
        <v>0.53546509741137793</v>
      </c>
      <c r="G15" s="1">
        <f t="shared" si="1"/>
        <v>0.64277699948653899</v>
      </c>
      <c r="H15" s="2">
        <v>3000</v>
      </c>
      <c r="I15" s="5">
        <f t="shared" si="2"/>
        <v>74040</v>
      </c>
      <c r="J15" s="2">
        <v>156000</v>
      </c>
      <c r="K15" s="5">
        <f t="shared" si="3"/>
        <v>3850080</v>
      </c>
      <c r="L15">
        <v>39</v>
      </c>
      <c r="M15" t="s">
        <v>28</v>
      </c>
      <c r="N15" t="s">
        <v>18</v>
      </c>
      <c r="O15" t="s">
        <v>651</v>
      </c>
      <c r="P15" s="5">
        <f t="shared" si="4"/>
        <v>245237262.40000001</v>
      </c>
      <c r="Q15" s="8">
        <f t="shared" si="5"/>
        <v>1.5747212414343943</v>
      </c>
      <c r="R15" s="8">
        <f t="shared" si="6"/>
        <v>1.3267426027856959</v>
      </c>
      <c r="S15" s="8">
        <f t="shared" si="7"/>
        <v>0.20223560887639597</v>
      </c>
      <c r="U15">
        <v>20</v>
      </c>
      <c r="V15" s="5">
        <f t="shared" si="9"/>
        <v>3319235.6363636362</v>
      </c>
      <c r="W15">
        <f t="shared" si="10"/>
        <v>33</v>
      </c>
      <c r="X15" s="7">
        <f t="shared" si="11"/>
        <v>4.8816568047337278E-2</v>
      </c>
      <c r="AG15" t="s">
        <v>104</v>
      </c>
      <c r="AH15" s="5">
        <f t="shared" si="12"/>
        <v>180889592</v>
      </c>
      <c r="AI15" s="8">
        <f t="shared" si="13"/>
        <v>4.4674269269047169E-2</v>
      </c>
      <c r="AJ15">
        <f t="shared" si="8"/>
        <v>20</v>
      </c>
      <c r="AK15" s="7">
        <f t="shared" si="14"/>
        <v>2.9585798816568046E-2</v>
      </c>
    </row>
    <row r="16" spans="1:37" x14ac:dyDescent="0.45">
      <c r="A16">
        <v>15</v>
      </c>
      <c r="B16" t="s">
        <v>14</v>
      </c>
      <c r="C16" t="s">
        <v>15</v>
      </c>
      <c r="D16" t="s">
        <v>42</v>
      </c>
      <c r="E16">
        <v>15</v>
      </c>
      <c r="F16" s="1">
        <f t="shared" si="0"/>
        <v>0.49976742425061937</v>
      </c>
      <c r="G16" s="1">
        <f t="shared" si="1"/>
        <v>0.59992519952076973</v>
      </c>
      <c r="H16" s="2">
        <v>2800</v>
      </c>
      <c r="I16" s="5">
        <f t="shared" si="2"/>
        <v>69104</v>
      </c>
      <c r="J16" s="2">
        <v>145600</v>
      </c>
      <c r="K16" s="5">
        <f t="shared" si="3"/>
        <v>3593408</v>
      </c>
      <c r="L16">
        <v>28</v>
      </c>
      <c r="M16" t="s">
        <v>43</v>
      </c>
      <c r="N16" t="s">
        <v>18</v>
      </c>
      <c r="O16" t="s">
        <v>404</v>
      </c>
      <c r="P16" s="5">
        <f t="shared" si="4"/>
        <v>231518144</v>
      </c>
      <c r="Q16" s="8">
        <f t="shared" si="5"/>
        <v>1.4866278295816879</v>
      </c>
      <c r="R16" s="8">
        <f t="shared" si="6"/>
        <v>1.2525216680231279</v>
      </c>
      <c r="S16" s="8">
        <f t="shared" si="7"/>
        <v>0.19092209870376176</v>
      </c>
      <c r="U16">
        <v>21</v>
      </c>
      <c r="V16" s="5">
        <f t="shared" si="9"/>
        <v>2420811.84</v>
      </c>
      <c r="W16">
        <f t="shared" si="10"/>
        <v>65</v>
      </c>
      <c r="X16" s="7">
        <f t="shared" si="11"/>
        <v>9.6153846153846159E-2</v>
      </c>
      <c r="AG16" t="s">
        <v>147</v>
      </c>
      <c r="AH16" s="5">
        <f t="shared" si="12"/>
        <v>60510424</v>
      </c>
      <c r="AI16" s="8">
        <f t="shared" si="13"/>
        <v>1.4944248286878853E-2</v>
      </c>
      <c r="AJ16">
        <f t="shared" si="8"/>
        <v>5</v>
      </c>
      <c r="AK16" s="7">
        <f t="shared" si="14"/>
        <v>7.3964497041420114E-3</v>
      </c>
    </row>
    <row r="17" spans="1:37" x14ac:dyDescent="0.45">
      <c r="A17">
        <v>16</v>
      </c>
      <c r="B17" t="s">
        <v>14</v>
      </c>
      <c r="C17" t="s">
        <v>15</v>
      </c>
      <c r="D17" t="s">
        <v>44</v>
      </c>
      <c r="E17">
        <v>16</v>
      </c>
      <c r="F17" s="1">
        <f t="shared" si="0"/>
        <v>0.44622091450948159</v>
      </c>
      <c r="G17" s="1">
        <f t="shared" si="1"/>
        <v>0.53564749957211577</v>
      </c>
      <c r="H17" s="2">
        <v>2500</v>
      </c>
      <c r="I17" s="5">
        <f t="shared" si="2"/>
        <v>61700</v>
      </c>
      <c r="J17" s="2">
        <v>130000</v>
      </c>
      <c r="K17" s="5">
        <f t="shared" si="3"/>
        <v>3208400</v>
      </c>
      <c r="L17">
        <v>26</v>
      </c>
      <c r="M17" t="s">
        <v>45</v>
      </c>
      <c r="N17" t="s">
        <v>18</v>
      </c>
      <c r="O17" t="s">
        <v>596</v>
      </c>
      <c r="P17" s="5">
        <f t="shared" si="4"/>
        <v>202424372.80000001</v>
      </c>
      <c r="Q17" s="8">
        <f t="shared" si="5"/>
        <v>1.2998104631924592</v>
      </c>
      <c r="R17" s="8">
        <f t="shared" si="6"/>
        <v>1.0951232965481594</v>
      </c>
      <c r="S17" s="8">
        <f t="shared" si="7"/>
        <v>0.1669298371870529</v>
      </c>
      <c r="U17">
        <v>22</v>
      </c>
      <c r="V17" s="5">
        <f t="shared" si="9"/>
        <v>3214000.1163636367</v>
      </c>
      <c r="W17">
        <f t="shared" si="10"/>
        <v>55</v>
      </c>
      <c r="X17" s="7">
        <f t="shared" si="11"/>
        <v>8.1360946745562129E-2</v>
      </c>
      <c r="AG17" t="s">
        <v>173</v>
      </c>
      <c r="AH17" s="5">
        <f t="shared" si="12"/>
        <v>11036896</v>
      </c>
      <c r="AI17" s="8">
        <f t="shared" si="13"/>
        <v>2.725780175337394E-3</v>
      </c>
      <c r="AJ17">
        <f t="shared" si="8"/>
        <v>2</v>
      </c>
      <c r="AK17" s="7">
        <f t="shared" si="14"/>
        <v>2.9585798816568047E-3</v>
      </c>
    </row>
    <row r="18" spans="1:37" x14ac:dyDescent="0.45">
      <c r="A18">
        <v>17</v>
      </c>
      <c r="B18" t="s">
        <v>14</v>
      </c>
      <c r="C18" t="s">
        <v>15</v>
      </c>
      <c r="D18" t="s">
        <v>46</v>
      </c>
      <c r="E18">
        <v>17</v>
      </c>
      <c r="F18" s="1">
        <f t="shared" si="0"/>
        <v>0.41052324134872309</v>
      </c>
      <c r="G18" s="1">
        <f t="shared" si="1"/>
        <v>0.49279569960634656</v>
      </c>
      <c r="H18" s="2">
        <v>2300</v>
      </c>
      <c r="I18" s="5">
        <f t="shared" si="2"/>
        <v>56764</v>
      </c>
      <c r="J18" s="2">
        <v>119600</v>
      </c>
      <c r="K18" s="5">
        <f t="shared" si="3"/>
        <v>2951728</v>
      </c>
      <c r="L18">
        <v>35</v>
      </c>
      <c r="M18" t="s">
        <v>28</v>
      </c>
      <c r="N18" t="s">
        <v>18</v>
      </c>
      <c r="O18" t="s">
        <v>107</v>
      </c>
      <c r="P18" s="5">
        <f t="shared" si="4"/>
        <v>197586105.59999999</v>
      </c>
      <c r="Q18" s="8">
        <f t="shared" si="5"/>
        <v>1.2687429082172763</v>
      </c>
      <c r="R18" s="8">
        <f t="shared" si="6"/>
        <v>1.0689480931753923</v>
      </c>
      <c r="S18" s="8">
        <f t="shared" si="7"/>
        <v>0.16293994632168046</v>
      </c>
      <c r="U18">
        <v>23</v>
      </c>
      <c r="V18" s="5">
        <f t="shared" si="9"/>
        <v>3562552.7489361698</v>
      </c>
      <c r="W18">
        <f t="shared" si="10"/>
        <v>47</v>
      </c>
      <c r="X18" s="7">
        <f t="shared" si="11"/>
        <v>6.9526627218934905E-2</v>
      </c>
      <c r="AG18" t="s">
        <v>207</v>
      </c>
      <c r="AH18" s="5">
        <f t="shared" si="12"/>
        <v>39784160</v>
      </c>
      <c r="AI18" s="8">
        <f t="shared" si="13"/>
        <v>9.8254866785417692E-3</v>
      </c>
      <c r="AJ18">
        <f t="shared" si="8"/>
        <v>2</v>
      </c>
      <c r="AK18" s="7">
        <f t="shared" si="14"/>
        <v>2.9585798816568047E-3</v>
      </c>
    </row>
    <row r="19" spans="1:37" x14ac:dyDescent="0.45">
      <c r="A19">
        <v>18</v>
      </c>
      <c r="B19" t="s">
        <v>14</v>
      </c>
      <c r="C19" t="s">
        <v>15</v>
      </c>
      <c r="D19" t="s">
        <v>47</v>
      </c>
      <c r="E19">
        <v>18</v>
      </c>
      <c r="F19" s="1">
        <f t="shared" si="0"/>
        <v>0.41052324134872309</v>
      </c>
      <c r="G19" s="1">
        <f t="shared" si="1"/>
        <v>0.49279569960634656</v>
      </c>
      <c r="H19" s="2">
        <v>2300</v>
      </c>
      <c r="I19" s="5">
        <f t="shared" si="2"/>
        <v>56764</v>
      </c>
      <c r="J19" s="2">
        <v>119600</v>
      </c>
      <c r="K19" s="5">
        <f t="shared" si="3"/>
        <v>2951728</v>
      </c>
      <c r="L19">
        <v>24</v>
      </c>
      <c r="M19" t="s">
        <v>48</v>
      </c>
      <c r="N19" t="s">
        <v>18</v>
      </c>
      <c r="O19" t="s">
        <v>755</v>
      </c>
      <c r="P19" s="5">
        <f t="shared" si="4"/>
        <v>195327392</v>
      </c>
      <c r="Q19" s="8">
        <f t="shared" si="5"/>
        <v>1.254239222075016</v>
      </c>
      <c r="R19" s="8">
        <f t="shared" si="6"/>
        <v>1.0567283695849228</v>
      </c>
      <c r="S19" s="8">
        <f t="shared" si="7"/>
        <v>0.16107729170018037</v>
      </c>
      <c r="U19">
        <v>24</v>
      </c>
      <c r="V19" s="5">
        <f t="shared" si="9"/>
        <v>4943323.6465116274</v>
      </c>
      <c r="W19">
        <f t="shared" si="10"/>
        <v>43</v>
      </c>
      <c r="X19" s="7">
        <f t="shared" si="11"/>
        <v>6.3609467455621307E-2</v>
      </c>
      <c r="AG19" t="s">
        <v>223</v>
      </c>
      <c r="AH19" s="5">
        <f t="shared" si="12"/>
        <v>3721744</v>
      </c>
      <c r="AI19" s="8">
        <f t="shared" si="13"/>
        <v>9.191584312184236E-4</v>
      </c>
      <c r="AJ19">
        <f t="shared" si="8"/>
        <v>1</v>
      </c>
      <c r="AK19" s="7">
        <f t="shared" si="14"/>
        <v>1.4792899408284023E-3</v>
      </c>
    </row>
    <row r="20" spans="1:37" x14ac:dyDescent="0.45">
      <c r="A20">
        <v>19</v>
      </c>
      <c r="B20" t="s">
        <v>14</v>
      </c>
      <c r="C20" t="s">
        <v>15</v>
      </c>
      <c r="D20" t="s">
        <v>49</v>
      </c>
      <c r="E20">
        <v>19</v>
      </c>
      <c r="F20" s="1">
        <f t="shared" si="0"/>
        <v>0.37482556818796453</v>
      </c>
      <c r="G20" s="1">
        <f t="shared" si="1"/>
        <v>0.44994389964057729</v>
      </c>
      <c r="H20" s="2">
        <v>2100</v>
      </c>
      <c r="I20" s="5">
        <f t="shared" si="2"/>
        <v>51828</v>
      </c>
      <c r="J20" s="2">
        <v>109200</v>
      </c>
      <c r="K20" s="5">
        <f t="shared" si="3"/>
        <v>2695056</v>
      </c>
      <c r="L20">
        <v>26</v>
      </c>
      <c r="M20" t="s">
        <v>50</v>
      </c>
      <c r="N20" t="s">
        <v>18</v>
      </c>
      <c r="O20" t="s">
        <v>287</v>
      </c>
      <c r="P20" s="5">
        <f t="shared" si="4"/>
        <v>190450624</v>
      </c>
      <c r="Q20" s="8">
        <f t="shared" si="5"/>
        <v>1.2229244451769539</v>
      </c>
      <c r="R20" s="8">
        <f t="shared" si="6"/>
        <v>1.0303448754691362</v>
      </c>
      <c r="S20" s="8">
        <f t="shared" si="7"/>
        <v>0.15705565104012328</v>
      </c>
      <c r="U20">
        <v>25</v>
      </c>
      <c r="V20" s="5">
        <f t="shared" si="9"/>
        <v>5902349.6551724141</v>
      </c>
      <c r="W20">
        <f t="shared" si="10"/>
        <v>58</v>
      </c>
      <c r="X20" s="7">
        <f t="shared" si="11"/>
        <v>8.5798816568047331E-2</v>
      </c>
      <c r="AG20" t="s">
        <v>299</v>
      </c>
      <c r="AH20" s="5">
        <f t="shared" si="12"/>
        <v>18480384</v>
      </c>
      <c r="AI20" s="8">
        <f t="shared" si="13"/>
        <v>4.5640970377742408E-3</v>
      </c>
      <c r="AJ20">
        <f t="shared" si="8"/>
        <v>3</v>
      </c>
      <c r="AK20" s="7">
        <f t="shared" si="14"/>
        <v>4.4378698224852072E-3</v>
      </c>
    </row>
    <row r="21" spans="1:37" x14ac:dyDescent="0.45">
      <c r="A21">
        <v>20</v>
      </c>
      <c r="B21" t="s">
        <v>14</v>
      </c>
      <c r="C21" t="s">
        <v>15</v>
      </c>
      <c r="D21" t="s">
        <v>51</v>
      </c>
      <c r="E21">
        <v>20</v>
      </c>
      <c r="F21" s="1">
        <f t="shared" si="0"/>
        <v>0.37482556818796453</v>
      </c>
      <c r="G21" s="1">
        <f t="shared" si="1"/>
        <v>0.44994389964057729</v>
      </c>
      <c r="H21" s="2">
        <v>2100</v>
      </c>
      <c r="I21" s="5">
        <f t="shared" si="2"/>
        <v>51828</v>
      </c>
      <c r="J21" s="2">
        <v>109200</v>
      </c>
      <c r="K21" s="5">
        <f t="shared" si="3"/>
        <v>2695056</v>
      </c>
      <c r="L21">
        <v>31</v>
      </c>
      <c r="M21" t="s">
        <v>52</v>
      </c>
      <c r="N21" t="s">
        <v>18</v>
      </c>
      <c r="O21" t="s">
        <v>568</v>
      </c>
      <c r="P21" s="5">
        <f t="shared" si="4"/>
        <v>159906656</v>
      </c>
      <c r="Q21" s="8">
        <f t="shared" si="5"/>
        <v>1.0267950530259329</v>
      </c>
      <c r="R21" s="8">
        <f t="shared" si="6"/>
        <v>0.865100886007105</v>
      </c>
      <c r="S21" s="8">
        <f t="shared" si="7"/>
        <v>0.13186748059029221</v>
      </c>
      <c r="U21">
        <v>26</v>
      </c>
      <c r="V21" s="5">
        <f t="shared" si="9"/>
        <v>6448171.0222222218</v>
      </c>
      <c r="W21">
        <f t="shared" si="10"/>
        <v>45</v>
      </c>
      <c r="X21" s="7">
        <f t="shared" si="11"/>
        <v>6.6568047337278113E-2</v>
      </c>
      <c r="AG21" t="s">
        <v>451</v>
      </c>
      <c r="AH21" s="5">
        <f t="shared" si="12"/>
        <v>2310048</v>
      </c>
      <c r="AI21" s="8">
        <f t="shared" si="13"/>
        <v>5.705121297217801E-4</v>
      </c>
      <c r="AJ21">
        <f t="shared" si="8"/>
        <v>1</v>
      </c>
      <c r="AK21" s="7">
        <f t="shared" si="14"/>
        <v>1.4792899408284023E-3</v>
      </c>
    </row>
    <row r="22" spans="1:37" x14ac:dyDescent="0.45">
      <c r="A22">
        <v>21</v>
      </c>
      <c r="B22" t="s">
        <v>14</v>
      </c>
      <c r="C22" t="s">
        <v>15</v>
      </c>
      <c r="D22" t="s">
        <v>53</v>
      </c>
      <c r="E22">
        <v>21</v>
      </c>
      <c r="F22" s="1">
        <f t="shared" si="0"/>
        <v>0.35697673160758525</v>
      </c>
      <c r="G22" s="1">
        <f t="shared" si="1"/>
        <v>0.42851799965769266</v>
      </c>
      <c r="H22" s="2">
        <v>2000</v>
      </c>
      <c r="I22" s="5">
        <f t="shared" si="2"/>
        <v>49360</v>
      </c>
      <c r="J22" s="2">
        <v>104000</v>
      </c>
      <c r="K22" s="5">
        <f t="shared" si="3"/>
        <v>2566720</v>
      </c>
      <c r="L22">
        <v>27</v>
      </c>
      <c r="M22" t="s">
        <v>45</v>
      </c>
      <c r="N22" t="s">
        <v>18</v>
      </c>
      <c r="O22" t="s">
        <v>431</v>
      </c>
      <c r="P22" s="5">
        <f t="shared" si="4"/>
        <v>155222392</v>
      </c>
      <c r="Q22" s="8">
        <f t="shared" si="5"/>
        <v>0.99671638574226806</v>
      </c>
      <c r="R22" s="8">
        <f t="shared" si="6"/>
        <v>0.83975884560641534</v>
      </c>
      <c r="S22" s="8">
        <f t="shared" si="7"/>
        <v>0.12800458890365843</v>
      </c>
      <c r="U22">
        <v>27</v>
      </c>
      <c r="V22" s="5">
        <f t="shared" si="9"/>
        <v>6713195.0476190476</v>
      </c>
      <c r="W22">
        <f t="shared" si="10"/>
        <v>42</v>
      </c>
      <c r="X22" s="7">
        <f t="shared" si="11"/>
        <v>6.2130177514792898E-2</v>
      </c>
      <c r="AG22" t="s">
        <v>525</v>
      </c>
      <c r="AH22" s="5">
        <f t="shared" si="12"/>
        <v>9368528</v>
      </c>
      <c r="AI22" s="8">
        <f t="shared" si="13"/>
        <v>2.3137436372049972E-3</v>
      </c>
      <c r="AJ22">
        <f t="shared" si="8"/>
        <v>1</v>
      </c>
      <c r="AK22" s="7">
        <f t="shared" si="14"/>
        <v>1.4792899408284023E-3</v>
      </c>
    </row>
    <row r="23" spans="1:37" x14ac:dyDescent="0.45">
      <c r="A23">
        <v>22</v>
      </c>
      <c r="B23" t="s">
        <v>14</v>
      </c>
      <c r="C23" t="s">
        <v>15</v>
      </c>
      <c r="D23" t="s">
        <v>54</v>
      </c>
      <c r="E23">
        <v>22</v>
      </c>
      <c r="F23" s="1">
        <f t="shared" si="0"/>
        <v>0.35697673160758525</v>
      </c>
      <c r="G23" s="1">
        <f t="shared" si="1"/>
        <v>0.42851799965769266</v>
      </c>
      <c r="H23" s="2">
        <v>2000</v>
      </c>
      <c r="I23" s="5">
        <f t="shared" si="2"/>
        <v>49360</v>
      </c>
      <c r="J23" s="2">
        <v>104000</v>
      </c>
      <c r="K23" s="5">
        <f t="shared" si="3"/>
        <v>2566720</v>
      </c>
      <c r="L23">
        <v>25</v>
      </c>
      <c r="M23" t="s">
        <v>55</v>
      </c>
      <c r="N23" t="s">
        <v>18</v>
      </c>
      <c r="O23" t="s">
        <v>233</v>
      </c>
      <c r="P23" s="5">
        <f t="shared" si="4"/>
        <v>138898052.80000001</v>
      </c>
      <c r="Q23" s="8">
        <f t="shared" si="5"/>
        <v>0.89189429044138635</v>
      </c>
      <c r="R23" s="8">
        <f t="shared" si="6"/>
        <v>0.7514435705662037</v>
      </c>
      <c r="S23" s="8">
        <f t="shared" si="7"/>
        <v>0.11454267595736217</v>
      </c>
      <c r="U23">
        <v>28</v>
      </c>
      <c r="V23" s="5">
        <f t="shared" si="9"/>
        <v>8745720.9411764704</v>
      </c>
      <c r="W23">
        <f t="shared" si="10"/>
        <v>34</v>
      </c>
      <c r="X23" s="7">
        <f t="shared" si="11"/>
        <v>5.0295857988165681E-2</v>
      </c>
      <c r="AG23" t="s">
        <v>401</v>
      </c>
      <c r="AH23" s="5">
        <f t="shared" si="12"/>
        <v>2566720</v>
      </c>
      <c r="AI23" s="8">
        <f t="shared" si="13"/>
        <v>6.3390236635753349E-4</v>
      </c>
      <c r="AJ23">
        <f t="shared" si="8"/>
        <v>1</v>
      </c>
      <c r="AK23" s="7">
        <f t="shared" si="14"/>
        <v>1.4792899408284023E-3</v>
      </c>
    </row>
    <row r="24" spans="1:37" x14ac:dyDescent="0.45">
      <c r="A24">
        <v>23</v>
      </c>
      <c r="B24" t="s">
        <v>14</v>
      </c>
      <c r="C24" t="s">
        <v>15</v>
      </c>
      <c r="D24" t="s">
        <v>56</v>
      </c>
      <c r="E24">
        <v>23</v>
      </c>
      <c r="F24" s="1">
        <f t="shared" si="0"/>
        <v>0.33912789502720603</v>
      </c>
      <c r="G24" s="1">
        <f t="shared" si="1"/>
        <v>0.40709209967480803</v>
      </c>
      <c r="H24" s="2">
        <v>1900</v>
      </c>
      <c r="I24" s="5">
        <f t="shared" si="2"/>
        <v>46892</v>
      </c>
      <c r="J24" s="2">
        <v>98800</v>
      </c>
      <c r="K24" s="5">
        <f t="shared" si="3"/>
        <v>2438384</v>
      </c>
      <c r="L24">
        <v>31</v>
      </c>
      <c r="M24" t="s">
        <v>30</v>
      </c>
      <c r="N24" t="s">
        <v>57</v>
      </c>
      <c r="O24" t="s">
        <v>459</v>
      </c>
      <c r="P24" s="5">
        <f t="shared" si="4"/>
        <v>134303624</v>
      </c>
      <c r="Q24" s="8">
        <f t="shared" si="5"/>
        <v>0.86239247431110666</v>
      </c>
      <c r="R24" s="8">
        <f t="shared" si="6"/>
        <v>0.72658754189922581</v>
      </c>
      <c r="S24" s="8">
        <f t="shared" si="7"/>
        <v>0.11075386712499261</v>
      </c>
      <c r="U24">
        <v>29</v>
      </c>
      <c r="V24" s="5">
        <f t="shared" si="9"/>
        <v>6761979.5862068962</v>
      </c>
      <c r="W24">
        <f t="shared" si="10"/>
        <v>29</v>
      </c>
      <c r="X24" s="7">
        <f t="shared" si="11"/>
        <v>4.2899408284023666E-2</v>
      </c>
      <c r="AG24" t="s">
        <v>594</v>
      </c>
      <c r="AH24" s="5">
        <f t="shared" si="12"/>
        <v>2053376</v>
      </c>
      <c r="AI24" s="8">
        <f t="shared" si="13"/>
        <v>5.0712189308602682E-4</v>
      </c>
      <c r="AJ24">
        <f t="shared" si="8"/>
        <v>2</v>
      </c>
      <c r="AK24" s="7">
        <f t="shared" si="14"/>
        <v>2.9585798816568047E-3</v>
      </c>
    </row>
    <row r="25" spans="1:37" x14ac:dyDescent="0.45">
      <c r="A25">
        <v>24</v>
      </c>
      <c r="B25" t="s">
        <v>14</v>
      </c>
      <c r="C25" t="s">
        <v>15</v>
      </c>
      <c r="D25" t="s">
        <v>58</v>
      </c>
      <c r="E25">
        <v>24</v>
      </c>
      <c r="F25" s="1">
        <f t="shared" si="0"/>
        <v>0.17491859848771679</v>
      </c>
      <c r="G25" s="1">
        <f t="shared" si="1"/>
        <v>0.2099738198322694</v>
      </c>
      <c r="H25" s="2">
        <v>980</v>
      </c>
      <c r="I25" s="5">
        <f t="shared" si="2"/>
        <v>24186.400000000001</v>
      </c>
      <c r="J25" s="2">
        <v>50960</v>
      </c>
      <c r="K25" s="5">
        <f t="shared" si="3"/>
        <v>1257692.8</v>
      </c>
      <c r="L25">
        <v>21</v>
      </c>
      <c r="M25" t="s">
        <v>59</v>
      </c>
      <c r="N25" t="s">
        <v>18</v>
      </c>
      <c r="O25" t="s">
        <v>76</v>
      </c>
      <c r="P25" s="5">
        <f t="shared" si="4"/>
        <v>125499774.39999999</v>
      </c>
      <c r="Q25" s="8">
        <f t="shared" si="5"/>
        <v>0.80586106127934176</v>
      </c>
      <c r="R25" s="8">
        <f t="shared" si="6"/>
        <v>0.67895839199546382</v>
      </c>
      <c r="S25" s="8">
        <f t="shared" si="7"/>
        <v>0.10349374740710011</v>
      </c>
      <c r="U25">
        <v>30</v>
      </c>
      <c r="V25" s="5">
        <f t="shared" si="9"/>
        <v>8484212.75</v>
      </c>
      <c r="W25">
        <f t="shared" si="10"/>
        <v>32</v>
      </c>
      <c r="X25" s="7">
        <f t="shared" si="11"/>
        <v>4.7337278106508875E-2</v>
      </c>
      <c r="AG25" t="s">
        <v>629</v>
      </c>
      <c r="AH25" s="5">
        <f t="shared" si="12"/>
        <v>5646784</v>
      </c>
      <c r="AI25" s="8">
        <f t="shared" si="13"/>
        <v>1.3945852059865736E-3</v>
      </c>
      <c r="AJ25">
        <f t="shared" si="8"/>
        <v>1</v>
      </c>
      <c r="AK25" s="7">
        <f t="shared" si="14"/>
        <v>1.4792899408284023E-3</v>
      </c>
    </row>
    <row r="26" spans="1:37" x14ac:dyDescent="0.45">
      <c r="A26">
        <v>25</v>
      </c>
      <c r="B26" t="s">
        <v>14</v>
      </c>
      <c r="C26" t="s">
        <v>15</v>
      </c>
      <c r="D26" t="s">
        <v>60</v>
      </c>
      <c r="E26">
        <v>25</v>
      </c>
      <c r="F26" s="1">
        <f t="shared" si="0"/>
        <v>0.16063952922341337</v>
      </c>
      <c r="G26" s="1">
        <f t="shared" si="1"/>
        <v>0.1928330998459617</v>
      </c>
      <c r="H26" s="2">
        <v>900</v>
      </c>
      <c r="I26" s="5">
        <f t="shared" si="2"/>
        <v>22212</v>
      </c>
      <c r="J26" s="2">
        <v>46800</v>
      </c>
      <c r="K26" s="5">
        <f t="shared" si="3"/>
        <v>1155024</v>
      </c>
      <c r="L26">
        <v>26</v>
      </c>
      <c r="M26" t="s">
        <v>48</v>
      </c>
      <c r="N26" t="s">
        <v>57</v>
      </c>
      <c r="O26" t="s">
        <v>15</v>
      </c>
      <c r="P26" s="5">
        <f t="shared" si="4"/>
        <v>116631756.8</v>
      </c>
      <c r="Q26" s="8">
        <f t="shared" si="5"/>
        <v>0.74891761170944449</v>
      </c>
      <c r="R26" s="8">
        <f t="shared" si="6"/>
        <v>0.63098209085333623</v>
      </c>
      <c r="S26" s="8">
        <f t="shared" si="7"/>
        <v>9.618071136473319E-2</v>
      </c>
      <c r="U26">
        <v>31</v>
      </c>
      <c r="V26" s="5">
        <f t="shared" si="9"/>
        <v>8434975.2685714271</v>
      </c>
      <c r="W26">
        <f t="shared" si="10"/>
        <v>35</v>
      </c>
      <c r="X26" s="7">
        <f t="shared" si="11"/>
        <v>5.1775147928994084E-2</v>
      </c>
      <c r="AG26" t="s">
        <v>232</v>
      </c>
      <c r="AH26" s="5">
        <f t="shared" si="12"/>
        <v>20533760</v>
      </c>
      <c r="AI26" s="8">
        <f t="shared" si="13"/>
        <v>5.0712189308602679E-3</v>
      </c>
      <c r="AJ26">
        <f t="shared" si="8"/>
        <v>1</v>
      </c>
      <c r="AK26" s="7">
        <f t="shared" si="14"/>
        <v>1.4792899408284023E-3</v>
      </c>
    </row>
    <row r="27" spans="1:37" x14ac:dyDescent="0.45">
      <c r="A27">
        <v>100</v>
      </c>
      <c r="B27" t="s">
        <v>14</v>
      </c>
      <c r="C27" t="s">
        <v>76</v>
      </c>
      <c r="D27" t="s">
        <v>77</v>
      </c>
      <c r="E27">
        <v>1</v>
      </c>
      <c r="F27" s="1">
        <f t="shared" si="0"/>
        <v>2.4988371212530969</v>
      </c>
      <c r="G27" s="1">
        <f t="shared" si="1"/>
        <v>2.9996259976038484</v>
      </c>
      <c r="H27" s="2">
        <v>14000</v>
      </c>
      <c r="I27" s="5">
        <f t="shared" si="2"/>
        <v>345520</v>
      </c>
      <c r="J27" s="2">
        <v>728000</v>
      </c>
      <c r="K27" s="5">
        <f t="shared" si="3"/>
        <v>17967040</v>
      </c>
      <c r="L27">
        <v>26</v>
      </c>
      <c r="M27" t="s">
        <v>20</v>
      </c>
      <c r="N27" t="s">
        <v>18</v>
      </c>
      <c r="O27" t="s">
        <v>731</v>
      </c>
      <c r="P27" s="5">
        <f t="shared" si="4"/>
        <v>110240624</v>
      </c>
      <c r="Q27" s="8">
        <f t="shared" si="5"/>
        <v>0.70787877251145781</v>
      </c>
      <c r="R27" s="8">
        <f t="shared" si="6"/>
        <v>0.59640582751212134</v>
      </c>
      <c r="S27" s="8">
        <f t="shared" si="7"/>
        <v>9.0910245447079457E-2</v>
      </c>
      <c r="U27">
        <v>32</v>
      </c>
      <c r="V27" s="5">
        <f t="shared" si="9"/>
        <v>8798145.777777778</v>
      </c>
      <c r="W27">
        <f t="shared" si="10"/>
        <v>36</v>
      </c>
      <c r="X27" s="7">
        <f t="shared" si="11"/>
        <v>5.3254437869822487E-2</v>
      </c>
      <c r="AG27" t="s">
        <v>106</v>
      </c>
      <c r="AH27" s="5">
        <f t="shared" si="12"/>
        <v>15400320</v>
      </c>
      <c r="AI27" s="8">
        <f t="shared" si="13"/>
        <v>3.803414198145201E-3</v>
      </c>
      <c r="AJ27">
        <f t="shared" si="8"/>
        <v>2</v>
      </c>
      <c r="AK27" s="7">
        <f t="shared" si="14"/>
        <v>2.9585798816568047E-3</v>
      </c>
    </row>
    <row r="28" spans="1:37" x14ac:dyDescent="0.45">
      <c r="A28">
        <v>101</v>
      </c>
      <c r="B28" t="s">
        <v>14</v>
      </c>
      <c r="C28" t="s">
        <v>76</v>
      </c>
      <c r="D28" t="s">
        <v>78</v>
      </c>
      <c r="E28">
        <v>2</v>
      </c>
      <c r="F28" s="1">
        <f t="shared" si="0"/>
        <v>1.3029650703676863</v>
      </c>
      <c r="G28" s="1">
        <f t="shared" si="1"/>
        <v>1.5640906987505783</v>
      </c>
      <c r="H28" s="2">
        <v>7300</v>
      </c>
      <c r="I28" s="5">
        <f t="shared" si="2"/>
        <v>180164</v>
      </c>
      <c r="J28" s="2">
        <v>379600</v>
      </c>
      <c r="K28" s="5">
        <f t="shared" si="3"/>
        <v>9368528</v>
      </c>
      <c r="L28">
        <v>34</v>
      </c>
      <c r="M28" t="s">
        <v>26</v>
      </c>
      <c r="N28" t="s">
        <v>18</v>
      </c>
      <c r="O28" t="s">
        <v>485</v>
      </c>
      <c r="P28" s="5">
        <f t="shared" si="4"/>
        <v>103695488</v>
      </c>
      <c r="Q28" s="8">
        <f t="shared" si="5"/>
        <v>0.6658510456219533</v>
      </c>
      <c r="R28" s="8">
        <f t="shared" si="6"/>
        <v>0.56099640119882888</v>
      </c>
      <c r="S28" s="8">
        <f t="shared" si="7"/>
        <v>8.5512780350687073E-2</v>
      </c>
      <c r="U28">
        <v>33</v>
      </c>
      <c r="V28" s="5">
        <f t="shared" si="9"/>
        <v>8903310</v>
      </c>
      <c r="W28">
        <f t="shared" si="10"/>
        <v>20</v>
      </c>
      <c r="X28" s="7">
        <f t="shared" si="11"/>
        <v>2.9585798816568046E-2</v>
      </c>
    </row>
    <row r="29" spans="1:37" x14ac:dyDescent="0.45">
      <c r="A29">
        <v>102</v>
      </c>
      <c r="B29" t="s">
        <v>14</v>
      </c>
      <c r="C29" t="s">
        <v>76</v>
      </c>
      <c r="D29" t="s">
        <v>79</v>
      </c>
      <c r="E29">
        <v>3</v>
      </c>
      <c r="F29" s="1">
        <f t="shared" si="0"/>
        <v>1.1244767045638937</v>
      </c>
      <c r="G29" s="1">
        <f t="shared" si="1"/>
        <v>1.3498316989217318</v>
      </c>
      <c r="H29" s="2">
        <v>6300</v>
      </c>
      <c r="I29" s="5">
        <f t="shared" si="2"/>
        <v>155484</v>
      </c>
      <c r="J29" s="2">
        <v>327600</v>
      </c>
      <c r="K29" s="5">
        <f t="shared" si="3"/>
        <v>8085168</v>
      </c>
      <c r="L29">
        <v>34</v>
      </c>
      <c r="M29" t="s">
        <v>45</v>
      </c>
      <c r="N29" t="s">
        <v>18</v>
      </c>
      <c r="O29" t="s">
        <v>679</v>
      </c>
      <c r="P29" s="5">
        <f t="shared" si="4"/>
        <v>102694467.2</v>
      </c>
      <c r="Q29" s="8">
        <f t="shared" si="5"/>
        <v>0.65942327562708791</v>
      </c>
      <c r="R29" s="8">
        <f t="shared" si="6"/>
        <v>0.55558084188032542</v>
      </c>
      <c r="S29" s="8">
        <f t="shared" si="7"/>
        <v>8.4687285688885894E-2</v>
      </c>
      <c r="U29">
        <v>34</v>
      </c>
      <c r="V29" s="5">
        <f t="shared" si="9"/>
        <v>11896189.217391305</v>
      </c>
      <c r="W29">
        <f t="shared" si="10"/>
        <v>23</v>
      </c>
      <c r="X29" s="7">
        <f t="shared" si="11"/>
        <v>3.4023668639053255E-2</v>
      </c>
      <c r="AG29" t="s">
        <v>1454</v>
      </c>
      <c r="AH29" s="6">
        <f>SUM(AH12:AH27)</f>
        <v>4049077801.6000009</v>
      </c>
      <c r="AJ29">
        <f>SUM(AJ12:AJ27)</f>
        <v>676</v>
      </c>
    </row>
    <row r="30" spans="1:37" x14ac:dyDescent="0.45">
      <c r="A30">
        <v>103</v>
      </c>
      <c r="B30" t="s">
        <v>14</v>
      </c>
      <c r="C30" t="s">
        <v>76</v>
      </c>
      <c r="D30" t="s">
        <v>80</v>
      </c>
      <c r="E30">
        <v>4</v>
      </c>
      <c r="F30" s="1">
        <f t="shared" si="0"/>
        <v>1.1066278679835144</v>
      </c>
      <c r="G30" s="1">
        <f t="shared" si="1"/>
        <v>1.3284057989388471</v>
      </c>
      <c r="H30" s="2">
        <v>6200</v>
      </c>
      <c r="I30" s="5">
        <f t="shared" si="2"/>
        <v>153016</v>
      </c>
      <c r="J30" s="2">
        <v>322400</v>
      </c>
      <c r="K30" s="5">
        <f t="shared" si="3"/>
        <v>7956832</v>
      </c>
      <c r="L30">
        <v>30</v>
      </c>
      <c r="M30" t="s">
        <v>40</v>
      </c>
      <c r="N30" t="s">
        <v>18</v>
      </c>
      <c r="O30" t="s">
        <v>259</v>
      </c>
      <c r="P30" s="5">
        <f t="shared" si="4"/>
        <v>102052787.2</v>
      </c>
      <c r="Q30" s="8">
        <f t="shared" si="5"/>
        <v>0.65530291024576404</v>
      </c>
      <c r="R30" s="8">
        <f t="shared" si="6"/>
        <v>0.55210932949666924</v>
      </c>
      <c r="S30" s="8">
        <f t="shared" si="7"/>
        <v>8.4158122444141545E-2</v>
      </c>
      <c r="U30">
        <v>35</v>
      </c>
      <c r="V30" s="5">
        <f t="shared" si="9"/>
        <v>10613387.199999999</v>
      </c>
      <c r="W30">
        <f t="shared" si="10"/>
        <v>10</v>
      </c>
      <c r="X30" s="7">
        <f t="shared" si="11"/>
        <v>1.4792899408284023E-2</v>
      </c>
    </row>
    <row r="31" spans="1:37" x14ac:dyDescent="0.45">
      <c r="A31">
        <v>104</v>
      </c>
      <c r="B31" t="s">
        <v>14</v>
      </c>
      <c r="C31" t="s">
        <v>76</v>
      </c>
      <c r="D31" t="s">
        <v>81</v>
      </c>
      <c r="E31">
        <v>5</v>
      </c>
      <c r="F31" s="1">
        <f t="shared" si="0"/>
        <v>1.0530813582423766</v>
      </c>
      <c r="G31" s="1">
        <f t="shared" si="1"/>
        <v>1.2641280989901933</v>
      </c>
      <c r="H31" s="2">
        <v>5900</v>
      </c>
      <c r="I31" s="5">
        <f t="shared" si="2"/>
        <v>145612</v>
      </c>
      <c r="J31" s="2">
        <v>306800</v>
      </c>
      <c r="K31" s="5">
        <f t="shared" si="3"/>
        <v>7571824</v>
      </c>
      <c r="L31">
        <v>32</v>
      </c>
      <c r="M31" t="s">
        <v>17</v>
      </c>
      <c r="N31" t="s">
        <v>18</v>
      </c>
      <c r="O31" t="s">
        <v>321</v>
      </c>
      <c r="P31" s="5">
        <f t="shared" si="4"/>
        <v>98048704</v>
      </c>
      <c r="Q31" s="8">
        <f t="shared" si="5"/>
        <v>0.62959183026630239</v>
      </c>
      <c r="R31" s="8">
        <f t="shared" si="6"/>
        <v>0.53044709222265507</v>
      </c>
      <c r="S31" s="8">
        <f t="shared" si="7"/>
        <v>8.0856143796936786E-2</v>
      </c>
      <c r="U31">
        <v>36</v>
      </c>
      <c r="V31" s="5">
        <f t="shared" si="9"/>
        <v>8323506.2857142854</v>
      </c>
      <c r="W31">
        <f t="shared" si="10"/>
        <v>14</v>
      </c>
      <c r="X31" s="7">
        <f t="shared" si="11"/>
        <v>2.0710059171597635E-2</v>
      </c>
    </row>
    <row r="32" spans="1:37" x14ac:dyDescent="0.45">
      <c r="A32">
        <v>105</v>
      </c>
      <c r="B32" t="s">
        <v>14</v>
      </c>
      <c r="C32" t="s">
        <v>76</v>
      </c>
      <c r="D32" t="s">
        <v>82</v>
      </c>
      <c r="E32">
        <v>6</v>
      </c>
      <c r="F32" s="1">
        <f t="shared" si="0"/>
        <v>0.94598833876010102</v>
      </c>
      <c r="G32" s="1">
        <f t="shared" si="1"/>
        <v>1.1355726990928856</v>
      </c>
      <c r="H32" s="2">
        <v>5300</v>
      </c>
      <c r="I32" s="5">
        <f t="shared" si="2"/>
        <v>130804</v>
      </c>
      <c r="J32" s="2">
        <v>275600</v>
      </c>
      <c r="K32" s="5">
        <f t="shared" si="3"/>
        <v>6801808</v>
      </c>
      <c r="L32">
        <v>28</v>
      </c>
      <c r="M32" t="s">
        <v>28</v>
      </c>
      <c r="N32" t="s">
        <v>18</v>
      </c>
      <c r="O32" t="s">
        <v>373</v>
      </c>
      <c r="P32" s="5">
        <f t="shared" si="4"/>
        <v>95918326.400000006</v>
      </c>
      <c r="Q32" s="8">
        <f t="shared" si="5"/>
        <v>0.61591221720030687</v>
      </c>
      <c r="R32" s="8">
        <f t="shared" si="6"/>
        <v>0.51892167110891674</v>
      </c>
      <c r="S32" s="8">
        <f t="shared" si="7"/>
        <v>7.9099321824385546E-2</v>
      </c>
      <c r="U32">
        <v>37</v>
      </c>
      <c r="V32" s="5">
        <f t="shared" si="9"/>
        <v>7643121.777777778</v>
      </c>
      <c r="W32">
        <f t="shared" si="10"/>
        <v>9</v>
      </c>
      <c r="X32" s="7">
        <f t="shared" si="11"/>
        <v>1.3313609467455622E-2</v>
      </c>
    </row>
    <row r="33" spans="1:24" x14ac:dyDescent="0.45">
      <c r="A33">
        <v>106</v>
      </c>
      <c r="B33" t="s">
        <v>14</v>
      </c>
      <c r="C33" t="s">
        <v>76</v>
      </c>
      <c r="D33" t="s">
        <v>83</v>
      </c>
      <c r="E33">
        <v>7</v>
      </c>
      <c r="F33" s="1">
        <f t="shared" si="0"/>
        <v>0.91029066559934246</v>
      </c>
      <c r="G33" s="1">
        <f t="shared" si="1"/>
        <v>1.0927208991271162</v>
      </c>
      <c r="H33" s="2">
        <v>5100</v>
      </c>
      <c r="I33" s="5">
        <f t="shared" si="2"/>
        <v>125868</v>
      </c>
      <c r="J33" s="2">
        <v>265200</v>
      </c>
      <c r="K33" s="5">
        <f t="shared" si="3"/>
        <v>6545136</v>
      </c>
      <c r="L33">
        <v>29</v>
      </c>
      <c r="M33" t="s">
        <v>73</v>
      </c>
      <c r="N33" t="s">
        <v>34</v>
      </c>
      <c r="O33" t="s">
        <v>137</v>
      </c>
      <c r="P33" s="5">
        <f t="shared" si="4"/>
        <v>94673467.199999988</v>
      </c>
      <c r="Q33" s="8">
        <f t="shared" si="5"/>
        <v>0.6079187083605383</v>
      </c>
      <c r="R33" s="8">
        <f t="shared" si="6"/>
        <v>0.51218693708462382</v>
      </c>
      <c r="S33" s="8">
        <f t="shared" si="7"/>
        <v>7.8072745129581497E-2</v>
      </c>
      <c r="U33">
        <v>38</v>
      </c>
      <c r="V33" s="5">
        <f t="shared" si="9"/>
        <v>12576928</v>
      </c>
      <c r="W33">
        <f t="shared" si="10"/>
        <v>3</v>
      </c>
      <c r="X33" s="7">
        <f t="shared" si="11"/>
        <v>4.4378698224852072E-3</v>
      </c>
    </row>
    <row r="34" spans="1:24" x14ac:dyDescent="0.45">
      <c r="A34">
        <v>107</v>
      </c>
      <c r="B34" t="s">
        <v>14</v>
      </c>
      <c r="C34" t="s">
        <v>76</v>
      </c>
      <c r="D34" t="s">
        <v>84</v>
      </c>
      <c r="E34">
        <v>8</v>
      </c>
      <c r="F34" s="1">
        <f t="shared" si="0"/>
        <v>0.91029066559934246</v>
      </c>
      <c r="G34" s="1">
        <f t="shared" si="1"/>
        <v>1.0927208991271162</v>
      </c>
      <c r="H34" s="2">
        <v>5100</v>
      </c>
      <c r="I34" s="5">
        <f t="shared" si="2"/>
        <v>125868</v>
      </c>
      <c r="J34" s="2">
        <v>265200</v>
      </c>
      <c r="K34" s="5">
        <f t="shared" si="3"/>
        <v>6545136</v>
      </c>
      <c r="L34">
        <v>31</v>
      </c>
      <c r="M34" t="s">
        <v>62</v>
      </c>
      <c r="N34" t="s">
        <v>18</v>
      </c>
      <c r="O34" t="s">
        <v>623</v>
      </c>
      <c r="P34" s="5">
        <f t="shared" si="4"/>
        <v>86780803.200000003</v>
      </c>
      <c r="Q34" s="8">
        <f t="shared" si="5"/>
        <v>0.55723821417025354</v>
      </c>
      <c r="R34" s="8">
        <f t="shared" si="6"/>
        <v>0.46948733476565363</v>
      </c>
      <c r="S34" s="8">
        <f t="shared" si="7"/>
        <v>7.1564037219225995E-2</v>
      </c>
      <c r="U34">
        <v>39</v>
      </c>
      <c r="V34" s="5">
        <f t="shared" si="9"/>
        <v>6915884.444444444</v>
      </c>
      <c r="W34">
        <f t="shared" si="10"/>
        <v>9</v>
      </c>
      <c r="X34" s="7">
        <f t="shared" si="11"/>
        <v>1.3313609467455622E-2</v>
      </c>
    </row>
    <row r="35" spans="1:24" x14ac:dyDescent="0.45">
      <c r="A35">
        <v>108</v>
      </c>
      <c r="B35" t="s">
        <v>14</v>
      </c>
      <c r="C35" t="s">
        <v>76</v>
      </c>
      <c r="D35" t="s">
        <v>85</v>
      </c>
      <c r="E35">
        <v>9</v>
      </c>
      <c r="F35" s="1">
        <f t="shared" si="0"/>
        <v>0.89244182901896318</v>
      </c>
      <c r="G35" s="1">
        <f t="shared" si="1"/>
        <v>1.0712949991442315</v>
      </c>
      <c r="H35" s="2">
        <v>5000</v>
      </c>
      <c r="I35" s="5">
        <f t="shared" si="2"/>
        <v>123400</v>
      </c>
      <c r="J35" s="2">
        <v>260000</v>
      </c>
      <c r="K35" s="5">
        <f t="shared" si="3"/>
        <v>6416800</v>
      </c>
      <c r="L35">
        <v>26</v>
      </c>
      <c r="M35" t="s">
        <v>30</v>
      </c>
      <c r="N35" t="s">
        <v>18</v>
      </c>
      <c r="O35" t="s">
        <v>705</v>
      </c>
      <c r="P35" s="5">
        <f t="shared" si="4"/>
        <v>73652030.400000006</v>
      </c>
      <c r="Q35" s="8">
        <f t="shared" si="5"/>
        <v>0.47293553846836517</v>
      </c>
      <c r="R35" s="8">
        <f t="shared" si="6"/>
        <v>0.39846019139604943</v>
      </c>
      <c r="S35" s="8">
        <f t="shared" si="7"/>
        <v>6.0737357231756585E-2</v>
      </c>
      <c r="U35">
        <v>40</v>
      </c>
      <c r="V35" s="5">
        <f t="shared" si="9"/>
        <v>7635992</v>
      </c>
      <c r="W35">
        <f t="shared" si="10"/>
        <v>4</v>
      </c>
      <c r="X35" s="7">
        <f t="shared" si="11"/>
        <v>5.9171597633136093E-3</v>
      </c>
    </row>
    <row r="36" spans="1:24" x14ac:dyDescent="0.45">
      <c r="A36">
        <v>109</v>
      </c>
      <c r="B36" t="s">
        <v>14</v>
      </c>
      <c r="C36" t="s">
        <v>76</v>
      </c>
      <c r="D36" t="s">
        <v>86</v>
      </c>
      <c r="E36">
        <v>10</v>
      </c>
      <c r="F36" s="1">
        <f t="shared" si="0"/>
        <v>0.78534880953668762</v>
      </c>
      <c r="G36" s="1">
        <f t="shared" si="1"/>
        <v>0.94273959924692385</v>
      </c>
      <c r="H36" s="2">
        <v>4400</v>
      </c>
      <c r="I36" s="5">
        <f t="shared" si="2"/>
        <v>108592</v>
      </c>
      <c r="J36" s="2">
        <v>228800</v>
      </c>
      <c r="K36" s="5">
        <f t="shared" si="3"/>
        <v>5646784</v>
      </c>
      <c r="L36">
        <v>33</v>
      </c>
      <c r="M36" t="s">
        <v>17</v>
      </c>
      <c r="N36" t="s">
        <v>18</v>
      </c>
      <c r="O36" t="s">
        <v>348</v>
      </c>
      <c r="P36" s="5">
        <f t="shared" si="4"/>
        <v>67068393.599999994</v>
      </c>
      <c r="Q36" s="8">
        <f t="shared" si="5"/>
        <v>0.43066058965598114</v>
      </c>
      <c r="R36" s="8">
        <f t="shared" si="6"/>
        <v>0.3628424743397376</v>
      </c>
      <c r="S36" s="8">
        <f t="shared" si="7"/>
        <v>5.5308142340679531E-2</v>
      </c>
      <c r="U36">
        <v>41</v>
      </c>
      <c r="V36" s="5">
        <f t="shared" si="9"/>
        <v>5903456</v>
      </c>
      <c r="W36">
        <f t="shared" si="10"/>
        <v>1</v>
      </c>
      <c r="X36" s="7">
        <f t="shared" si="11"/>
        <v>1.4792899408284023E-3</v>
      </c>
    </row>
    <row r="37" spans="1:24" x14ac:dyDescent="0.45">
      <c r="A37">
        <v>110</v>
      </c>
      <c r="B37" t="s">
        <v>14</v>
      </c>
      <c r="C37" t="s">
        <v>76</v>
      </c>
      <c r="D37" t="s">
        <v>87</v>
      </c>
      <c r="E37">
        <v>11</v>
      </c>
      <c r="F37" s="1">
        <f t="shared" si="0"/>
        <v>0.76749997295630834</v>
      </c>
      <c r="G37" s="1">
        <f t="shared" si="1"/>
        <v>0.92131369926403917</v>
      </c>
      <c r="H37" s="2">
        <v>4300</v>
      </c>
      <c r="I37" s="5">
        <f t="shared" si="2"/>
        <v>106124</v>
      </c>
      <c r="J37" s="2">
        <v>223600</v>
      </c>
      <c r="K37" s="5">
        <f t="shared" si="3"/>
        <v>5518448</v>
      </c>
      <c r="L37">
        <v>27</v>
      </c>
      <c r="M37" t="s">
        <v>72</v>
      </c>
      <c r="N37" t="s">
        <v>18</v>
      </c>
      <c r="O37" t="s">
        <v>170</v>
      </c>
      <c r="P37" s="5">
        <f t="shared" si="4"/>
        <v>66426713.600000001</v>
      </c>
      <c r="Q37" s="8">
        <f t="shared" si="5"/>
        <v>0.42654022427465726</v>
      </c>
      <c r="R37" s="8">
        <f t="shared" si="6"/>
        <v>0.35937096195608148</v>
      </c>
      <c r="S37" s="8">
        <f t="shared" si="7"/>
        <v>5.4778979095935189E-2</v>
      </c>
      <c r="U37">
        <v>42</v>
      </c>
      <c r="V37" s="5">
        <f t="shared" si="9"/>
        <v>8213504</v>
      </c>
      <c r="W37">
        <f t="shared" si="10"/>
        <v>1</v>
      </c>
      <c r="X37" s="7">
        <f t="shared" si="11"/>
        <v>1.4792899408284023E-3</v>
      </c>
    </row>
    <row r="38" spans="1:24" x14ac:dyDescent="0.45">
      <c r="A38">
        <v>111</v>
      </c>
      <c r="B38" t="s">
        <v>14</v>
      </c>
      <c r="C38" t="s">
        <v>76</v>
      </c>
      <c r="D38" t="s">
        <v>88</v>
      </c>
      <c r="E38">
        <v>12</v>
      </c>
      <c r="F38" s="1">
        <f t="shared" si="0"/>
        <v>0.76749997295630834</v>
      </c>
      <c r="G38" s="1">
        <f t="shared" si="1"/>
        <v>0.92131369926403917</v>
      </c>
      <c r="H38" s="2">
        <v>4300</v>
      </c>
      <c r="I38" s="5">
        <f t="shared" si="2"/>
        <v>106124</v>
      </c>
      <c r="J38" s="2">
        <v>223600</v>
      </c>
      <c r="K38" s="5">
        <f t="shared" si="3"/>
        <v>5518448</v>
      </c>
      <c r="L38">
        <v>23</v>
      </c>
      <c r="M38" t="s">
        <v>26</v>
      </c>
      <c r="N38" t="s">
        <v>18</v>
      </c>
    </row>
    <row r="39" spans="1:24" x14ac:dyDescent="0.45">
      <c r="A39">
        <v>112</v>
      </c>
      <c r="B39" t="s">
        <v>14</v>
      </c>
      <c r="C39" t="s">
        <v>76</v>
      </c>
      <c r="D39" t="s">
        <v>89</v>
      </c>
      <c r="E39">
        <v>13</v>
      </c>
      <c r="F39" s="1">
        <f t="shared" si="0"/>
        <v>0.73180229979554978</v>
      </c>
      <c r="G39" s="1">
        <f t="shared" si="1"/>
        <v>0.8784618992982699</v>
      </c>
      <c r="H39" s="2">
        <v>4100</v>
      </c>
      <c r="I39" s="5">
        <f t="shared" si="2"/>
        <v>101188</v>
      </c>
      <c r="J39" s="2">
        <v>213200</v>
      </c>
      <c r="K39" s="5">
        <f t="shared" si="3"/>
        <v>5261776</v>
      </c>
      <c r="L39">
        <v>34</v>
      </c>
      <c r="M39" t="s">
        <v>70</v>
      </c>
      <c r="N39" t="s">
        <v>34</v>
      </c>
      <c r="O39" t="s">
        <v>782</v>
      </c>
      <c r="P39" s="6">
        <f>SUM(P12:P37)</f>
        <v>4049077801.5999999</v>
      </c>
      <c r="V39" t="s">
        <v>782</v>
      </c>
      <c r="W39">
        <f>SUM(W12:W37)</f>
        <v>676</v>
      </c>
    </row>
    <row r="40" spans="1:24" x14ac:dyDescent="0.45">
      <c r="A40">
        <v>113</v>
      </c>
      <c r="B40" t="s">
        <v>14</v>
      </c>
      <c r="C40" t="s">
        <v>76</v>
      </c>
      <c r="D40" t="s">
        <v>90</v>
      </c>
      <c r="E40">
        <v>14</v>
      </c>
      <c r="F40" s="1">
        <f t="shared" si="0"/>
        <v>0.7139534632151705</v>
      </c>
      <c r="G40" s="1">
        <f t="shared" si="1"/>
        <v>0.85703599931538532</v>
      </c>
      <c r="H40" s="2">
        <v>4000</v>
      </c>
      <c r="I40" s="5">
        <f t="shared" si="2"/>
        <v>98720</v>
      </c>
      <c r="J40" s="2">
        <v>208000</v>
      </c>
      <c r="K40" s="5">
        <f t="shared" si="3"/>
        <v>5133440</v>
      </c>
      <c r="L40">
        <v>25</v>
      </c>
      <c r="M40" t="s">
        <v>28</v>
      </c>
      <c r="N40" t="s">
        <v>18</v>
      </c>
    </row>
    <row r="41" spans="1:24" x14ac:dyDescent="0.45">
      <c r="A41">
        <v>114</v>
      </c>
      <c r="B41" t="s">
        <v>14</v>
      </c>
      <c r="C41" t="s">
        <v>76</v>
      </c>
      <c r="D41" t="s">
        <v>91</v>
      </c>
      <c r="E41">
        <v>15</v>
      </c>
      <c r="F41" s="1">
        <f t="shared" si="0"/>
        <v>0.42837207792910231</v>
      </c>
      <c r="G41" s="1">
        <f t="shared" si="1"/>
        <v>0.51422159958923119</v>
      </c>
      <c r="H41" s="2">
        <v>2400</v>
      </c>
      <c r="I41" s="5">
        <f t="shared" si="2"/>
        <v>59232</v>
      </c>
      <c r="J41" s="2">
        <v>124800</v>
      </c>
      <c r="K41" s="5">
        <f t="shared" si="3"/>
        <v>3080064</v>
      </c>
      <c r="L41">
        <v>28</v>
      </c>
      <c r="M41" t="s">
        <v>50</v>
      </c>
      <c r="N41" t="s">
        <v>18</v>
      </c>
      <c r="O41" t="s">
        <v>787</v>
      </c>
      <c r="P41" s="6">
        <f>P39/26</f>
        <v>155733761.59999999</v>
      </c>
    </row>
    <row r="42" spans="1:24" x14ac:dyDescent="0.45">
      <c r="A42">
        <v>115</v>
      </c>
      <c r="B42" t="s">
        <v>14</v>
      </c>
      <c r="C42" t="s">
        <v>76</v>
      </c>
      <c r="D42" t="s">
        <v>92</v>
      </c>
      <c r="E42">
        <v>16</v>
      </c>
      <c r="F42" s="1">
        <f t="shared" si="0"/>
        <v>0.39267440476834381</v>
      </c>
      <c r="G42" s="1">
        <f t="shared" si="1"/>
        <v>0.47136979962346193</v>
      </c>
      <c r="H42" s="2">
        <v>2200</v>
      </c>
      <c r="I42" s="5">
        <f t="shared" si="2"/>
        <v>54296</v>
      </c>
      <c r="J42" s="2">
        <v>114400</v>
      </c>
      <c r="K42" s="5">
        <f t="shared" si="3"/>
        <v>2823392</v>
      </c>
      <c r="L42">
        <v>30</v>
      </c>
      <c r="M42" t="s">
        <v>45</v>
      </c>
      <c r="N42" t="s">
        <v>57</v>
      </c>
    </row>
    <row r="43" spans="1:24" x14ac:dyDescent="0.45">
      <c r="A43">
        <v>116</v>
      </c>
      <c r="B43" t="s">
        <v>14</v>
      </c>
      <c r="C43" t="s">
        <v>76</v>
      </c>
      <c r="D43" t="s">
        <v>93</v>
      </c>
      <c r="E43">
        <v>17</v>
      </c>
      <c r="F43" s="1">
        <f t="shared" si="0"/>
        <v>0.35697673160758525</v>
      </c>
      <c r="G43" s="1">
        <f t="shared" si="1"/>
        <v>0.42851799965769266</v>
      </c>
      <c r="H43" s="2">
        <v>2000</v>
      </c>
      <c r="I43" s="5">
        <f t="shared" si="2"/>
        <v>49360</v>
      </c>
      <c r="J43" s="2">
        <v>104000</v>
      </c>
      <c r="K43" s="5">
        <f t="shared" si="3"/>
        <v>2566720</v>
      </c>
      <c r="L43">
        <v>25</v>
      </c>
      <c r="M43" t="s">
        <v>94</v>
      </c>
      <c r="N43" t="s">
        <v>18</v>
      </c>
      <c r="O43" t="s">
        <v>788</v>
      </c>
      <c r="P43" s="5">
        <v>184841627.82222223</v>
      </c>
    </row>
    <row r="44" spans="1:24" x14ac:dyDescent="0.45">
      <c r="A44">
        <v>117</v>
      </c>
      <c r="B44" t="s">
        <v>14</v>
      </c>
      <c r="C44" t="s">
        <v>76</v>
      </c>
      <c r="D44" t="s">
        <v>95</v>
      </c>
      <c r="E44">
        <v>18</v>
      </c>
      <c r="F44" s="1">
        <f t="shared" si="0"/>
        <v>0.35697673160758525</v>
      </c>
      <c r="G44" s="1">
        <f t="shared" si="1"/>
        <v>0.42851799965769266</v>
      </c>
      <c r="H44" s="2">
        <v>2000</v>
      </c>
      <c r="I44" s="5">
        <f t="shared" si="2"/>
        <v>49360</v>
      </c>
      <c r="J44" s="2">
        <v>104000</v>
      </c>
      <c r="K44" s="5">
        <f t="shared" si="3"/>
        <v>2566720</v>
      </c>
      <c r="L44">
        <v>23</v>
      </c>
      <c r="M44" t="s">
        <v>96</v>
      </c>
      <c r="N44" t="s">
        <v>18</v>
      </c>
      <c r="P44" s="5"/>
    </row>
    <row r="45" spans="1:24" x14ac:dyDescent="0.45">
      <c r="A45">
        <v>118</v>
      </c>
      <c r="B45" t="s">
        <v>14</v>
      </c>
      <c r="C45" t="s">
        <v>76</v>
      </c>
      <c r="D45" t="s">
        <v>97</v>
      </c>
      <c r="E45">
        <v>19</v>
      </c>
      <c r="F45" s="1">
        <f t="shared" si="0"/>
        <v>0.35697673160758525</v>
      </c>
      <c r="G45" s="1">
        <f t="shared" si="1"/>
        <v>0.42851799965769266</v>
      </c>
      <c r="H45" s="2">
        <v>2000</v>
      </c>
      <c r="I45" s="5">
        <f t="shared" si="2"/>
        <v>49360</v>
      </c>
      <c r="J45" s="2">
        <v>104000</v>
      </c>
      <c r="K45" s="5">
        <f t="shared" si="3"/>
        <v>2566720</v>
      </c>
      <c r="L45">
        <v>24</v>
      </c>
      <c r="M45" t="s">
        <v>48</v>
      </c>
      <c r="N45" t="s">
        <v>18</v>
      </c>
      <c r="O45" t="s">
        <v>789</v>
      </c>
      <c r="P45" s="5">
        <v>1212631463.6799998</v>
      </c>
    </row>
    <row r="46" spans="1:24" x14ac:dyDescent="0.45">
      <c r="A46">
        <v>119</v>
      </c>
      <c r="B46" t="s">
        <v>14</v>
      </c>
      <c r="C46" t="s">
        <v>76</v>
      </c>
      <c r="D46" t="s">
        <v>98</v>
      </c>
      <c r="E46">
        <v>20</v>
      </c>
      <c r="F46" s="1">
        <f t="shared" si="0"/>
        <v>0.23203487554493044</v>
      </c>
      <c r="G46" s="1">
        <f t="shared" si="1"/>
        <v>0.27853669977750023</v>
      </c>
      <c r="H46" s="2">
        <v>1300</v>
      </c>
      <c r="I46" s="5">
        <f t="shared" si="2"/>
        <v>32084</v>
      </c>
      <c r="J46" s="2">
        <v>67600</v>
      </c>
      <c r="K46" s="5">
        <f t="shared" si="3"/>
        <v>1668368</v>
      </c>
      <c r="L46">
        <v>21</v>
      </c>
      <c r="M46" t="s">
        <v>26</v>
      </c>
      <c r="N46" t="s">
        <v>18</v>
      </c>
    </row>
    <row r="47" spans="1:24" x14ac:dyDescent="0.45">
      <c r="A47">
        <v>120</v>
      </c>
      <c r="B47" t="s">
        <v>14</v>
      </c>
      <c r="C47" t="s">
        <v>76</v>
      </c>
      <c r="D47" t="s">
        <v>99</v>
      </c>
      <c r="E47">
        <v>21</v>
      </c>
      <c r="F47" s="1">
        <f t="shared" si="0"/>
        <v>0.17848836580379263</v>
      </c>
      <c r="G47" s="1">
        <f t="shared" si="1"/>
        <v>0.21425899982884633</v>
      </c>
      <c r="H47" s="2">
        <v>1000</v>
      </c>
      <c r="I47" s="5">
        <f t="shared" si="2"/>
        <v>24680</v>
      </c>
      <c r="J47" s="2">
        <v>52000</v>
      </c>
      <c r="K47" s="5">
        <f t="shared" si="3"/>
        <v>1283360</v>
      </c>
      <c r="L47">
        <v>23</v>
      </c>
      <c r="M47" t="s">
        <v>40</v>
      </c>
      <c r="N47" t="s">
        <v>18</v>
      </c>
    </row>
    <row r="48" spans="1:24" x14ac:dyDescent="0.45">
      <c r="A48">
        <v>121</v>
      </c>
      <c r="B48" t="s">
        <v>14</v>
      </c>
      <c r="C48" t="s">
        <v>76</v>
      </c>
      <c r="D48" t="s">
        <v>100</v>
      </c>
      <c r="E48">
        <v>22</v>
      </c>
      <c r="F48" s="1">
        <f t="shared" si="0"/>
        <v>0.17491859848771679</v>
      </c>
      <c r="G48" s="1">
        <f t="shared" si="1"/>
        <v>0.2099738198322694</v>
      </c>
      <c r="H48" s="2">
        <v>980</v>
      </c>
      <c r="I48" s="5">
        <f t="shared" si="2"/>
        <v>24186.400000000001</v>
      </c>
      <c r="J48" s="2">
        <v>50960</v>
      </c>
      <c r="K48" s="5">
        <f t="shared" si="3"/>
        <v>1257692.8</v>
      </c>
      <c r="L48">
        <v>20</v>
      </c>
      <c r="M48" t="s">
        <v>45</v>
      </c>
      <c r="N48" t="s">
        <v>18</v>
      </c>
    </row>
    <row r="49" spans="1:14" x14ac:dyDescent="0.45">
      <c r="A49">
        <v>122</v>
      </c>
      <c r="B49" t="s">
        <v>14</v>
      </c>
      <c r="C49" t="s">
        <v>76</v>
      </c>
      <c r="D49" t="s">
        <v>101</v>
      </c>
      <c r="E49">
        <v>23</v>
      </c>
      <c r="F49" s="1">
        <f t="shared" si="0"/>
        <v>0.17134883117164093</v>
      </c>
      <c r="G49" s="1">
        <f t="shared" si="1"/>
        <v>0.20568863983569249</v>
      </c>
      <c r="H49" s="2">
        <v>960</v>
      </c>
      <c r="I49" s="5">
        <f t="shared" si="2"/>
        <v>23692.799999999999</v>
      </c>
      <c r="J49" s="2">
        <v>49920</v>
      </c>
      <c r="K49" s="5">
        <f t="shared" si="3"/>
        <v>1232025.6000000001</v>
      </c>
      <c r="L49">
        <v>20</v>
      </c>
      <c r="M49" t="s">
        <v>26</v>
      </c>
      <c r="N49" t="s">
        <v>18</v>
      </c>
    </row>
    <row r="50" spans="1:14" x14ac:dyDescent="0.45">
      <c r="A50">
        <v>123</v>
      </c>
      <c r="B50" t="s">
        <v>14</v>
      </c>
      <c r="C50" t="s">
        <v>76</v>
      </c>
      <c r="D50" t="s">
        <v>102</v>
      </c>
      <c r="E50">
        <v>24</v>
      </c>
      <c r="F50" s="1">
        <f t="shared" si="0"/>
        <v>0.16063952922341337</v>
      </c>
      <c r="G50" s="1">
        <f t="shared" si="1"/>
        <v>0.1928330998459617</v>
      </c>
      <c r="H50" s="2">
        <v>900</v>
      </c>
      <c r="I50" s="5">
        <f t="shared" si="2"/>
        <v>22212</v>
      </c>
      <c r="J50" s="2">
        <v>46800</v>
      </c>
      <c r="K50" s="5">
        <f t="shared" si="3"/>
        <v>1155024</v>
      </c>
      <c r="L50">
        <v>19</v>
      </c>
      <c r="M50" t="s">
        <v>28</v>
      </c>
      <c r="N50" t="s">
        <v>18</v>
      </c>
    </row>
    <row r="51" spans="1:14" x14ac:dyDescent="0.45">
      <c r="A51">
        <v>124</v>
      </c>
      <c r="B51" t="s">
        <v>14</v>
      </c>
      <c r="C51" t="s">
        <v>76</v>
      </c>
      <c r="D51" t="s">
        <v>103</v>
      </c>
      <c r="E51">
        <v>25</v>
      </c>
      <c r="F51" s="1">
        <f t="shared" si="0"/>
        <v>0.13386627435284448</v>
      </c>
      <c r="G51" s="1">
        <f t="shared" si="1"/>
        <v>0.16069424987163475</v>
      </c>
      <c r="H51" s="2">
        <v>750</v>
      </c>
      <c r="I51" s="5">
        <f t="shared" si="2"/>
        <v>18510</v>
      </c>
      <c r="J51" s="2">
        <v>39000</v>
      </c>
      <c r="K51" s="5">
        <f t="shared" si="3"/>
        <v>962520</v>
      </c>
      <c r="L51">
        <v>18</v>
      </c>
      <c r="M51" t="s">
        <v>73</v>
      </c>
      <c r="N51" t="s">
        <v>104</v>
      </c>
    </row>
    <row r="52" spans="1:14" x14ac:dyDescent="0.45">
      <c r="A52">
        <v>177</v>
      </c>
      <c r="B52" t="s">
        <v>14</v>
      </c>
      <c r="C52" t="s">
        <v>107</v>
      </c>
      <c r="D52" t="s">
        <v>108</v>
      </c>
      <c r="E52">
        <v>1</v>
      </c>
      <c r="F52" s="1">
        <f t="shared" si="0"/>
        <v>1.3386627435284448</v>
      </c>
      <c r="G52" s="1">
        <f t="shared" si="1"/>
        <v>1.6069424987163474</v>
      </c>
      <c r="H52" s="2">
        <v>7500</v>
      </c>
      <c r="I52" s="5">
        <f t="shared" si="2"/>
        <v>185100</v>
      </c>
      <c r="J52" s="2">
        <v>390000</v>
      </c>
      <c r="K52" s="5">
        <f t="shared" si="3"/>
        <v>9625200</v>
      </c>
      <c r="L52">
        <v>27</v>
      </c>
      <c r="M52" t="s">
        <v>62</v>
      </c>
      <c r="N52" t="s">
        <v>18</v>
      </c>
    </row>
    <row r="53" spans="1:14" x14ac:dyDescent="0.45">
      <c r="A53">
        <v>178</v>
      </c>
      <c r="B53" t="s">
        <v>14</v>
      </c>
      <c r="C53" t="s">
        <v>107</v>
      </c>
      <c r="D53" t="s">
        <v>109</v>
      </c>
      <c r="E53">
        <v>2</v>
      </c>
      <c r="F53" s="1">
        <f t="shared" si="0"/>
        <v>0.96383717534048019</v>
      </c>
      <c r="G53" s="1">
        <f t="shared" si="1"/>
        <v>1.1569985990757701</v>
      </c>
      <c r="H53" s="2">
        <v>5400</v>
      </c>
      <c r="I53" s="5">
        <f t="shared" si="2"/>
        <v>133272</v>
      </c>
      <c r="J53" s="2">
        <v>280800</v>
      </c>
      <c r="K53" s="5">
        <f t="shared" si="3"/>
        <v>6930144</v>
      </c>
      <c r="L53">
        <v>26</v>
      </c>
      <c r="M53" t="s">
        <v>28</v>
      </c>
      <c r="N53" t="s">
        <v>18</v>
      </c>
    </row>
    <row r="54" spans="1:14" x14ac:dyDescent="0.45">
      <c r="A54">
        <v>179</v>
      </c>
      <c r="B54" t="s">
        <v>14</v>
      </c>
      <c r="C54" t="s">
        <v>107</v>
      </c>
      <c r="D54" t="s">
        <v>110</v>
      </c>
      <c r="E54">
        <v>3</v>
      </c>
      <c r="F54" s="1">
        <f t="shared" si="0"/>
        <v>0.89244182901896318</v>
      </c>
      <c r="G54" s="1">
        <f t="shared" si="1"/>
        <v>1.0712949991442315</v>
      </c>
      <c r="H54" s="2">
        <v>5000</v>
      </c>
      <c r="I54" s="5">
        <f t="shared" si="2"/>
        <v>123400</v>
      </c>
      <c r="J54" s="2">
        <v>260000</v>
      </c>
      <c r="K54" s="5">
        <f t="shared" si="3"/>
        <v>6416800</v>
      </c>
      <c r="L54">
        <v>30</v>
      </c>
      <c r="M54" t="s">
        <v>45</v>
      </c>
      <c r="N54" t="s">
        <v>18</v>
      </c>
    </row>
    <row r="55" spans="1:14" x14ac:dyDescent="0.45">
      <c r="A55">
        <v>180</v>
      </c>
      <c r="B55" t="s">
        <v>14</v>
      </c>
      <c r="C55" t="s">
        <v>107</v>
      </c>
      <c r="D55" t="s">
        <v>111</v>
      </c>
      <c r="E55">
        <v>4</v>
      </c>
      <c r="F55" s="1">
        <f t="shared" si="0"/>
        <v>0.8031976461170669</v>
      </c>
      <c r="G55" s="1">
        <f t="shared" si="1"/>
        <v>0.96416549922980843</v>
      </c>
      <c r="H55" s="2">
        <v>4500</v>
      </c>
      <c r="I55" s="5">
        <f t="shared" si="2"/>
        <v>111060</v>
      </c>
      <c r="J55" s="2">
        <v>234000</v>
      </c>
      <c r="K55" s="5">
        <f t="shared" si="3"/>
        <v>5775120</v>
      </c>
      <c r="L55">
        <v>28</v>
      </c>
      <c r="M55" t="s">
        <v>45</v>
      </c>
      <c r="N55" t="s">
        <v>18</v>
      </c>
    </row>
    <row r="56" spans="1:14" x14ac:dyDescent="0.45">
      <c r="A56">
        <v>181</v>
      </c>
      <c r="B56" t="s">
        <v>14</v>
      </c>
      <c r="C56" t="s">
        <v>107</v>
      </c>
      <c r="D56" t="s">
        <v>112</v>
      </c>
      <c r="E56">
        <v>5</v>
      </c>
      <c r="F56" s="1">
        <f t="shared" si="0"/>
        <v>0.74965113637592906</v>
      </c>
      <c r="G56" s="1">
        <f t="shared" si="1"/>
        <v>0.89988779928115459</v>
      </c>
      <c r="H56" s="2">
        <v>4200</v>
      </c>
      <c r="I56" s="5">
        <f t="shared" si="2"/>
        <v>103656</v>
      </c>
      <c r="J56" s="2">
        <v>218400</v>
      </c>
      <c r="K56" s="5">
        <f t="shared" si="3"/>
        <v>5390112</v>
      </c>
      <c r="L56">
        <v>25</v>
      </c>
      <c r="M56" t="s">
        <v>65</v>
      </c>
      <c r="N56" t="s">
        <v>18</v>
      </c>
    </row>
    <row r="57" spans="1:14" x14ac:dyDescent="0.45">
      <c r="A57">
        <v>182</v>
      </c>
      <c r="B57" t="s">
        <v>14</v>
      </c>
      <c r="C57" t="s">
        <v>107</v>
      </c>
      <c r="D57" t="s">
        <v>113</v>
      </c>
      <c r="E57">
        <v>6</v>
      </c>
      <c r="F57" s="1">
        <f t="shared" si="0"/>
        <v>0.7139534632151705</v>
      </c>
      <c r="G57" s="1">
        <f t="shared" si="1"/>
        <v>0.85703599931538532</v>
      </c>
      <c r="H57" s="2">
        <v>4000</v>
      </c>
      <c r="I57" s="5">
        <f t="shared" si="2"/>
        <v>98720</v>
      </c>
      <c r="J57" s="2">
        <v>208000</v>
      </c>
      <c r="K57" s="5">
        <f t="shared" si="3"/>
        <v>5133440</v>
      </c>
      <c r="L57">
        <v>26</v>
      </c>
      <c r="M57" t="s">
        <v>30</v>
      </c>
      <c r="N57" t="s">
        <v>18</v>
      </c>
    </row>
    <row r="58" spans="1:14" x14ac:dyDescent="0.45">
      <c r="A58">
        <v>183</v>
      </c>
      <c r="B58" t="s">
        <v>14</v>
      </c>
      <c r="C58" t="s">
        <v>107</v>
      </c>
      <c r="D58" t="s">
        <v>114</v>
      </c>
      <c r="E58">
        <v>7</v>
      </c>
      <c r="F58" s="1">
        <f t="shared" si="0"/>
        <v>0.62470928031327422</v>
      </c>
      <c r="G58" s="1">
        <f t="shared" si="1"/>
        <v>0.7499064994009621</v>
      </c>
      <c r="H58" s="2">
        <v>3500</v>
      </c>
      <c r="I58" s="5">
        <f t="shared" si="2"/>
        <v>86380</v>
      </c>
      <c r="J58" s="2">
        <v>182000</v>
      </c>
      <c r="K58" s="5">
        <f t="shared" si="3"/>
        <v>4491760</v>
      </c>
      <c r="L58">
        <v>34</v>
      </c>
      <c r="M58" t="s">
        <v>28</v>
      </c>
      <c r="N58" t="s">
        <v>18</v>
      </c>
    </row>
    <row r="59" spans="1:14" x14ac:dyDescent="0.45">
      <c r="A59">
        <v>184</v>
      </c>
      <c r="B59" t="s">
        <v>14</v>
      </c>
      <c r="C59" t="s">
        <v>107</v>
      </c>
      <c r="D59" t="s">
        <v>115</v>
      </c>
      <c r="E59">
        <v>8</v>
      </c>
      <c r="F59" s="1">
        <f t="shared" si="0"/>
        <v>0.60686044373289494</v>
      </c>
      <c r="G59" s="1">
        <f t="shared" si="1"/>
        <v>0.72848059941807752</v>
      </c>
      <c r="H59" s="2">
        <v>3400</v>
      </c>
      <c r="I59" s="5">
        <f t="shared" si="2"/>
        <v>83912</v>
      </c>
      <c r="J59" s="2">
        <v>176800</v>
      </c>
      <c r="K59" s="5">
        <f t="shared" si="3"/>
        <v>4363424</v>
      </c>
      <c r="L59">
        <v>30</v>
      </c>
      <c r="M59" t="s">
        <v>26</v>
      </c>
      <c r="N59" t="s">
        <v>18</v>
      </c>
    </row>
    <row r="60" spans="1:14" x14ac:dyDescent="0.45">
      <c r="A60">
        <v>185</v>
      </c>
      <c r="B60" t="s">
        <v>14</v>
      </c>
      <c r="C60" t="s">
        <v>107</v>
      </c>
      <c r="D60" t="s">
        <v>116</v>
      </c>
      <c r="E60">
        <v>9</v>
      </c>
      <c r="F60" s="1">
        <f t="shared" si="0"/>
        <v>0.55331393399175721</v>
      </c>
      <c r="G60" s="1">
        <f t="shared" si="1"/>
        <v>0.66420289946942357</v>
      </c>
      <c r="H60" s="2">
        <v>3100</v>
      </c>
      <c r="I60" s="5">
        <f t="shared" si="2"/>
        <v>76508</v>
      </c>
      <c r="J60" s="2">
        <v>161200</v>
      </c>
      <c r="K60" s="5">
        <f t="shared" si="3"/>
        <v>3978416</v>
      </c>
      <c r="L60">
        <v>37</v>
      </c>
      <c r="M60" t="s">
        <v>26</v>
      </c>
      <c r="N60" t="s">
        <v>18</v>
      </c>
    </row>
    <row r="61" spans="1:14" x14ac:dyDescent="0.45">
      <c r="A61">
        <v>186</v>
      </c>
      <c r="B61" t="s">
        <v>14</v>
      </c>
      <c r="C61" t="s">
        <v>107</v>
      </c>
      <c r="D61" t="s">
        <v>117</v>
      </c>
      <c r="E61">
        <v>10</v>
      </c>
      <c r="F61" s="1">
        <f t="shared" si="0"/>
        <v>0.55331393399175721</v>
      </c>
      <c r="G61" s="1">
        <f t="shared" si="1"/>
        <v>0.66420289946942357</v>
      </c>
      <c r="H61" s="2">
        <v>3100</v>
      </c>
      <c r="I61" s="5">
        <f t="shared" si="2"/>
        <v>76508</v>
      </c>
      <c r="J61" s="2">
        <v>161200</v>
      </c>
      <c r="K61" s="5">
        <f t="shared" si="3"/>
        <v>3978416</v>
      </c>
      <c r="L61">
        <v>36</v>
      </c>
      <c r="M61" t="s">
        <v>17</v>
      </c>
      <c r="N61" t="s">
        <v>18</v>
      </c>
    </row>
    <row r="62" spans="1:14" x14ac:dyDescent="0.45">
      <c r="A62">
        <v>187</v>
      </c>
      <c r="B62" t="s">
        <v>14</v>
      </c>
      <c r="C62" t="s">
        <v>107</v>
      </c>
      <c r="D62" t="s">
        <v>118</v>
      </c>
      <c r="E62">
        <v>11</v>
      </c>
      <c r="F62" s="1">
        <f t="shared" si="0"/>
        <v>0.51761626083099865</v>
      </c>
      <c r="G62" s="1">
        <f t="shared" si="1"/>
        <v>0.6213510995036543</v>
      </c>
      <c r="H62" s="2">
        <v>2900</v>
      </c>
      <c r="I62" s="5">
        <f t="shared" si="2"/>
        <v>71572</v>
      </c>
      <c r="J62" s="2">
        <v>150800</v>
      </c>
      <c r="K62" s="5">
        <f t="shared" si="3"/>
        <v>3721744</v>
      </c>
      <c r="L62">
        <v>27</v>
      </c>
      <c r="M62" t="s">
        <v>26</v>
      </c>
      <c r="N62" t="s">
        <v>18</v>
      </c>
    </row>
    <row r="63" spans="1:14" x14ac:dyDescent="0.45">
      <c r="A63">
        <v>188</v>
      </c>
      <c r="B63" t="s">
        <v>14</v>
      </c>
      <c r="C63" t="s">
        <v>107</v>
      </c>
      <c r="D63" t="s">
        <v>119</v>
      </c>
      <c r="E63">
        <v>12</v>
      </c>
      <c r="F63" s="1">
        <f t="shared" si="0"/>
        <v>0.51761626083099865</v>
      </c>
      <c r="G63" s="1">
        <f t="shared" si="1"/>
        <v>0.6213510995036543</v>
      </c>
      <c r="H63" s="2">
        <v>2900</v>
      </c>
      <c r="I63" s="5">
        <f t="shared" si="2"/>
        <v>71572</v>
      </c>
      <c r="J63" s="2">
        <v>150800</v>
      </c>
      <c r="K63" s="5">
        <f t="shared" si="3"/>
        <v>3721744</v>
      </c>
      <c r="L63">
        <v>30</v>
      </c>
      <c r="M63" t="s">
        <v>38</v>
      </c>
      <c r="N63" t="s">
        <v>18</v>
      </c>
    </row>
    <row r="64" spans="1:14" x14ac:dyDescent="0.45">
      <c r="A64">
        <v>189</v>
      </c>
      <c r="B64" t="s">
        <v>14</v>
      </c>
      <c r="C64" t="s">
        <v>107</v>
      </c>
      <c r="D64" t="s">
        <v>120</v>
      </c>
      <c r="E64">
        <v>13</v>
      </c>
      <c r="F64" s="1">
        <f t="shared" si="0"/>
        <v>0.51761626083099865</v>
      </c>
      <c r="G64" s="1">
        <f t="shared" si="1"/>
        <v>0.6213510995036543</v>
      </c>
      <c r="H64" s="2">
        <v>2900</v>
      </c>
      <c r="I64" s="5">
        <f t="shared" si="2"/>
        <v>71572</v>
      </c>
      <c r="J64" s="2">
        <v>150800</v>
      </c>
      <c r="K64" s="5">
        <f t="shared" si="3"/>
        <v>3721744</v>
      </c>
      <c r="L64">
        <v>31</v>
      </c>
      <c r="M64" t="s">
        <v>40</v>
      </c>
      <c r="N64" t="s">
        <v>18</v>
      </c>
    </row>
    <row r="65" spans="1:14" x14ac:dyDescent="0.45">
      <c r="A65">
        <v>190</v>
      </c>
      <c r="B65" t="s">
        <v>14</v>
      </c>
      <c r="C65" t="s">
        <v>107</v>
      </c>
      <c r="D65" t="s">
        <v>121</v>
      </c>
      <c r="E65">
        <v>14</v>
      </c>
      <c r="F65" s="1">
        <f t="shared" si="0"/>
        <v>0.51761626083099865</v>
      </c>
      <c r="G65" s="1">
        <f t="shared" si="1"/>
        <v>0.6213510995036543</v>
      </c>
      <c r="H65" s="2">
        <v>2900</v>
      </c>
      <c r="I65" s="5">
        <f t="shared" si="2"/>
        <v>71572</v>
      </c>
      <c r="J65" s="2">
        <v>150800</v>
      </c>
      <c r="K65" s="5">
        <f t="shared" si="3"/>
        <v>3721744</v>
      </c>
      <c r="L65">
        <v>31</v>
      </c>
      <c r="M65" t="s">
        <v>45</v>
      </c>
      <c r="N65" t="s">
        <v>18</v>
      </c>
    </row>
    <row r="66" spans="1:14" x14ac:dyDescent="0.45">
      <c r="A66">
        <v>191</v>
      </c>
      <c r="B66" t="s">
        <v>14</v>
      </c>
      <c r="C66" t="s">
        <v>107</v>
      </c>
      <c r="D66" t="s">
        <v>122</v>
      </c>
      <c r="E66">
        <v>15</v>
      </c>
      <c r="F66" s="1">
        <f t="shared" si="0"/>
        <v>0.41052324134872309</v>
      </c>
      <c r="G66" s="1">
        <f t="shared" si="1"/>
        <v>0.49279569960634656</v>
      </c>
      <c r="H66" s="2">
        <v>2300</v>
      </c>
      <c r="I66" s="5">
        <f t="shared" si="2"/>
        <v>56764</v>
      </c>
      <c r="J66" s="2">
        <v>119600</v>
      </c>
      <c r="K66" s="5">
        <f t="shared" si="3"/>
        <v>2951728</v>
      </c>
      <c r="L66">
        <v>18</v>
      </c>
      <c r="M66" t="s">
        <v>38</v>
      </c>
      <c r="N66" t="s">
        <v>18</v>
      </c>
    </row>
    <row r="67" spans="1:14" x14ac:dyDescent="0.45">
      <c r="A67">
        <v>192</v>
      </c>
      <c r="B67" t="s">
        <v>14</v>
      </c>
      <c r="C67" t="s">
        <v>107</v>
      </c>
      <c r="D67" t="s">
        <v>123</v>
      </c>
      <c r="E67">
        <v>16</v>
      </c>
      <c r="F67" s="1">
        <f t="shared" ref="F67:F130" si="15">K67/$P$7</f>
        <v>0.41052324134872309</v>
      </c>
      <c r="G67" s="1">
        <f t="shared" ref="G67:G130" si="16">K67/$P$6</f>
        <v>0.49279569960634656</v>
      </c>
      <c r="H67" s="2">
        <v>2300</v>
      </c>
      <c r="I67" s="5">
        <f t="shared" ref="I67:I130" si="17">H67*$O$3</f>
        <v>56764</v>
      </c>
      <c r="J67" s="2">
        <v>119600</v>
      </c>
      <c r="K67" s="5">
        <f t="shared" ref="K67:K130" si="18">J67*$O$3</f>
        <v>2951728</v>
      </c>
      <c r="L67">
        <v>32</v>
      </c>
      <c r="M67" t="s">
        <v>26</v>
      </c>
      <c r="N67" t="s">
        <v>18</v>
      </c>
    </row>
    <row r="68" spans="1:14" x14ac:dyDescent="0.45">
      <c r="A68">
        <v>193</v>
      </c>
      <c r="B68" t="s">
        <v>14</v>
      </c>
      <c r="C68" t="s">
        <v>107</v>
      </c>
      <c r="D68" t="s">
        <v>124</v>
      </c>
      <c r="E68">
        <v>17</v>
      </c>
      <c r="F68" s="1">
        <f t="shared" si="15"/>
        <v>0.41052324134872309</v>
      </c>
      <c r="G68" s="1">
        <f t="shared" si="16"/>
        <v>0.49279569960634656</v>
      </c>
      <c r="H68" s="2">
        <v>2300</v>
      </c>
      <c r="I68" s="5">
        <f t="shared" si="17"/>
        <v>56764</v>
      </c>
      <c r="J68" s="2">
        <v>119600</v>
      </c>
      <c r="K68" s="5">
        <f t="shared" si="18"/>
        <v>2951728</v>
      </c>
      <c r="L68">
        <v>39</v>
      </c>
      <c r="M68" t="s">
        <v>72</v>
      </c>
      <c r="N68" t="s">
        <v>18</v>
      </c>
    </row>
    <row r="69" spans="1:14" x14ac:dyDescent="0.45">
      <c r="A69">
        <v>194</v>
      </c>
      <c r="B69" t="s">
        <v>14</v>
      </c>
      <c r="C69" t="s">
        <v>107</v>
      </c>
      <c r="D69" t="s">
        <v>125</v>
      </c>
      <c r="E69">
        <v>18</v>
      </c>
      <c r="F69" s="1">
        <f t="shared" si="15"/>
        <v>0.39267440476834381</v>
      </c>
      <c r="G69" s="1">
        <f t="shared" si="16"/>
        <v>0.47136979962346193</v>
      </c>
      <c r="H69" s="2">
        <v>2200</v>
      </c>
      <c r="I69" s="5">
        <f t="shared" si="17"/>
        <v>54296</v>
      </c>
      <c r="J69" s="2">
        <v>114400</v>
      </c>
      <c r="K69" s="5">
        <f t="shared" si="18"/>
        <v>2823392</v>
      </c>
      <c r="L69">
        <v>30</v>
      </c>
      <c r="M69" t="s">
        <v>17</v>
      </c>
      <c r="N69" t="s">
        <v>18</v>
      </c>
    </row>
    <row r="70" spans="1:14" x14ac:dyDescent="0.45">
      <c r="A70">
        <v>195</v>
      </c>
      <c r="B70" t="s">
        <v>14</v>
      </c>
      <c r="C70" t="s">
        <v>107</v>
      </c>
      <c r="D70" t="s">
        <v>126</v>
      </c>
      <c r="E70">
        <v>19</v>
      </c>
      <c r="F70" s="1">
        <f t="shared" si="15"/>
        <v>0.39267440476834381</v>
      </c>
      <c r="G70" s="1">
        <f t="shared" si="16"/>
        <v>0.47136979962346193</v>
      </c>
      <c r="H70" s="2">
        <v>2200</v>
      </c>
      <c r="I70" s="5">
        <f t="shared" si="17"/>
        <v>54296</v>
      </c>
      <c r="J70" s="2">
        <v>114400</v>
      </c>
      <c r="K70" s="5">
        <f t="shared" si="18"/>
        <v>2823392</v>
      </c>
      <c r="L70">
        <v>24</v>
      </c>
      <c r="M70" t="s">
        <v>26</v>
      </c>
      <c r="N70" t="s">
        <v>18</v>
      </c>
    </row>
    <row r="71" spans="1:14" x14ac:dyDescent="0.45">
      <c r="A71">
        <v>196</v>
      </c>
      <c r="B71" t="s">
        <v>14</v>
      </c>
      <c r="C71" t="s">
        <v>107</v>
      </c>
      <c r="D71" t="s">
        <v>127</v>
      </c>
      <c r="E71">
        <v>20</v>
      </c>
      <c r="F71" s="1">
        <f t="shared" si="15"/>
        <v>0.37482556818796453</v>
      </c>
      <c r="G71" s="1">
        <f t="shared" si="16"/>
        <v>0.44994389964057729</v>
      </c>
      <c r="H71" s="2">
        <v>2100</v>
      </c>
      <c r="I71" s="5">
        <f t="shared" si="17"/>
        <v>51828</v>
      </c>
      <c r="J71" s="2">
        <v>109200</v>
      </c>
      <c r="K71" s="5">
        <f t="shared" si="18"/>
        <v>2695056</v>
      </c>
      <c r="L71">
        <v>26</v>
      </c>
      <c r="M71" t="s">
        <v>26</v>
      </c>
      <c r="N71" t="s">
        <v>18</v>
      </c>
    </row>
    <row r="72" spans="1:14" x14ac:dyDescent="0.45">
      <c r="A72">
        <v>197</v>
      </c>
      <c r="B72" t="s">
        <v>14</v>
      </c>
      <c r="C72" t="s">
        <v>107</v>
      </c>
      <c r="D72" t="s">
        <v>128</v>
      </c>
      <c r="E72">
        <v>21</v>
      </c>
      <c r="F72" s="1">
        <f t="shared" si="15"/>
        <v>0.37482556818796453</v>
      </c>
      <c r="G72" s="1">
        <f t="shared" si="16"/>
        <v>0.44994389964057729</v>
      </c>
      <c r="H72" s="2">
        <v>2100</v>
      </c>
      <c r="I72" s="5">
        <f t="shared" si="17"/>
        <v>51828</v>
      </c>
      <c r="J72" s="2">
        <v>109200</v>
      </c>
      <c r="K72" s="5">
        <f t="shared" si="18"/>
        <v>2695056</v>
      </c>
      <c r="L72">
        <v>27</v>
      </c>
      <c r="M72" t="s">
        <v>70</v>
      </c>
      <c r="N72" t="s">
        <v>18</v>
      </c>
    </row>
    <row r="73" spans="1:14" x14ac:dyDescent="0.45">
      <c r="A73">
        <v>198</v>
      </c>
      <c r="B73" t="s">
        <v>14</v>
      </c>
      <c r="C73" t="s">
        <v>107</v>
      </c>
      <c r="D73" t="s">
        <v>129</v>
      </c>
      <c r="E73">
        <v>22</v>
      </c>
      <c r="F73" s="1">
        <f t="shared" si="15"/>
        <v>0.26773254870568897</v>
      </c>
      <c r="G73" s="1">
        <f t="shared" si="16"/>
        <v>0.3213884997432695</v>
      </c>
      <c r="H73" s="2">
        <v>1500</v>
      </c>
      <c r="I73" s="5">
        <f t="shared" si="17"/>
        <v>37020</v>
      </c>
      <c r="J73" s="2">
        <v>78000</v>
      </c>
      <c r="K73" s="5">
        <f t="shared" si="18"/>
        <v>1925040</v>
      </c>
      <c r="L73">
        <v>22</v>
      </c>
      <c r="M73" t="s">
        <v>50</v>
      </c>
      <c r="N73" t="s">
        <v>18</v>
      </c>
    </row>
    <row r="74" spans="1:14" x14ac:dyDescent="0.45">
      <c r="A74">
        <v>199</v>
      </c>
      <c r="B74" t="s">
        <v>14</v>
      </c>
      <c r="C74" t="s">
        <v>107</v>
      </c>
      <c r="D74" t="s">
        <v>130</v>
      </c>
      <c r="E74">
        <v>23</v>
      </c>
      <c r="F74" s="1">
        <f t="shared" si="15"/>
        <v>0.26773254870568897</v>
      </c>
      <c r="G74" s="1">
        <f t="shared" si="16"/>
        <v>0.3213884997432695</v>
      </c>
      <c r="H74" s="2">
        <v>1500</v>
      </c>
      <c r="I74" s="5">
        <f t="shared" si="17"/>
        <v>37020</v>
      </c>
      <c r="J74" s="2">
        <v>78000</v>
      </c>
      <c r="K74" s="5">
        <f t="shared" si="18"/>
        <v>1925040</v>
      </c>
      <c r="L74">
        <v>23</v>
      </c>
      <c r="M74" t="s">
        <v>43</v>
      </c>
      <c r="N74" t="s">
        <v>18</v>
      </c>
    </row>
    <row r="75" spans="1:14" x14ac:dyDescent="0.45">
      <c r="A75">
        <v>200</v>
      </c>
      <c r="B75" t="s">
        <v>14</v>
      </c>
      <c r="C75" t="s">
        <v>107</v>
      </c>
      <c r="D75" t="s">
        <v>131</v>
      </c>
      <c r="E75">
        <v>24</v>
      </c>
      <c r="F75" s="1">
        <f t="shared" si="15"/>
        <v>0.26773254870568897</v>
      </c>
      <c r="G75" s="1">
        <f t="shared" si="16"/>
        <v>0.3213884997432695</v>
      </c>
      <c r="H75" s="2">
        <v>1500</v>
      </c>
      <c r="I75" s="5">
        <f t="shared" si="17"/>
        <v>37020</v>
      </c>
      <c r="J75" s="2">
        <v>78000</v>
      </c>
      <c r="K75" s="5">
        <f t="shared" si="18"/>
        <v>1925040</v>
      </c>
      <c r="L75">
        <v>21</v>
      </c>
      <c r="M75" t="s">
        <v>45</v>
      </c>
      <c r="N75" t="s">
        <v>18</v>
      </c>
    </row>
    <row r="76" spans="1:14" x14ac:dyDescent="0.45">
      <c r="A76">
        <v>201</v>
      </c>
      <c r="B76" t="s">
        <v>14</v>
      </c>
      <c r="C76" t="s">
        <v>107</v>
      </c>
      <c r="D76" t="s">
        <v>132</v>
      </c>
      <c r="E76">
        <v>25</v>
      </c>
      <c r="F76" s="1">
        <f t="shared" si="15"/>
        <v>0.21418603896455116</v>
      </c>
      <c r="G76" s="1">
        <f t="shared" si="16"/>
        <v>0.2571107997946156</v>
      </c>
      <c r="H76" s="2">
        <v>1200</v>
      </c>
      <c r="I76" s="5">
        <f t="shared" si="17"/>
        <v>29616</v>
      </c>
      <c r="J76" s="2">
        <v>62400</v>
      </c>
      <c r="K76" s="5">
        <f t="shared" si="18"/>
        <v>1540032</v>
      </c>
      <c r="L76">
        <v>21</v>
      </c>
      <c r="M76" t="s">
        <v>26</v>
      </c>
      <c r="N76" t="s">
        <v>18</v>
      </c>
    </row>
    <row r="77" spans="1:14" x14ac:dyDescent="0.45">
      <c r="A77">
        <v>244</v>
      </c>
      <c r="B77" t="s">
        <v>14</v>
      </c>
      <c r="C77" t="s">
        <v>137</v>
      </c>
      <c r="D77" t="s">
        <v>138</v>
      </c>
      <c r="E77">
        <v>1</v>
      </c>
      <c r="F77" s="1">
        <f t="shared" si="15"/>
        <v>1.3565115801088241</v>
      </c>
      <c r="G77" s="1">
        <f t="shared" si="16"/>
        <v>1.6283683986992321</v>
      </c>
      <c r="H77" s="2">
        <v>7600</v>
      </c>
      <c r="I77" s="5">
        <f t="shared" si="17"/>
        <v>187568</v>
      </c>
      <c r="J77" s="2">
        <v>395200</v>
      </c>
      <c r="K77" s="5">
        <f t="shared" si="18"/>
        <v>9753536</v>
      </c>
      <c r="L77">
        <v>32</v>
      </c>
      <c r="M77" t="s">
        <v>48</v>
      </c>
      <c r="N77" t="s">
        <v>18</v>
      </c>
    </row>
    <row r="78" spans="1:14" x14ac:dyDescent="0.45">
      <c r="A78">
        <v>245</v>
      </c>
      <c r="B78" t="s">
        <v>14</v>
      </c>
      <c r="C78" t="s">
        <v>137</v>
      </c>
      <c r="D78" t="s">
        <v>139</v>
      </c>
      <c r="E78">
        <v>2</v>
      </c>
      <c r="F78" s="1">
        <f t="shared" si="15"/>
        <v>1.142325541144273</v>
      </c>
      <c r="G78" s="1">
        <f t="shared" si="16"/>
        <v>1.3712575989046165</v>
      </c>
      <c r="H78" s="2">
        <v>6400</v>
      </c>
      <c r="I78" s="5">
        <f t="shared" si="17"/>
        <v>157952</v>
      </c>
      <c r="J78" s="2">
        <v>332800</v>
      </c>
      <c r="K78" s="5">
        <f t="shared" si="18"/>
        <v>8213504</v>
      </c>
      <c r="L78">
        <v>42</v>
      </c>
      <c r="M78" t="s">
        <v>28</v>
      </c>
      <c r="N78" t="s">
        <v>18</v>
      </c>
    </row>
    <row r="79" spans="1:14" x14ac:dyDescent="0.45">
      <c r="A79">
        <v>246</v>
      </c>
      <c r="B79" t="s">
        <v>14</v>
      </c>
      <c r="C79" t="s">
        <v>137</v>
      </c>
      <c r="D79" t="s">
        <v>140</v>
      </c>
      <c r="E79">
        <v>3</v>
      </c>
      <c r="F79" s="1">
        <f t="shared" si="15"/>
        <v>0.96383717534048019</v>
      </c>
      <c r="G79" s="1">
        <f t="shared" si="16"/>
        <v>1.1569985990757701</v>
      </c>
      <c r="H79" s="2">
        <v>5400</v>
      </c>
      <c r="I79" s="5">
        <f t="shared" si="17"/>
        <v>133272</v>
      </c>
      <c r="J79" s="2">
        <v>280800</v>
      </c>
      <c r="K79" s="5">
        <f t="shared" si="18"/>
        <v>6930144</v>
      </c>
      <c r="L79">
        <v>33</v>
      </c>
      <c r="M79" t="s">
        <v>45</v>
      </c>
      <c r="N79" t="s">
        <v>18</v>
      </c>
    </row>
    <row r="80" spans="1:14" x14ac:dyDescent="0.45">
      <c r="A80">
        <v>247</v>
      </c>
      <c r="B80" t="s">
        <v>14</v>
      </c>
      <c r="C80" t="s">
        <v>137</v>
      </c>
      <c r="D80" t="s">
        <v>141</v>
      </c>
      <c r="E80">
        <v>4</v>
      </c>
      <c r="F80" s="1">
        <f t="shared" si="15"/>
        <v>0.91029066559934246</v>
      </c>
      <c r="G80" s="1">
        <f t="shared" si="16"/>
        <v>1.0927208991271162</v>
      </c>
      <c r="H80" s="2">
        <v>5100</v>
      </c>
      <c r="I80" s="5">
        <f t="shared" si="17"/>
        <v>125868</v>
      </c>
      <c r="J80" s="2">
        <v>265200</v>
      </c>
      <c r="K80" s="5">
        <f t="shared" si="18"/>
        <v>6545136</v>
      </c>
      <c r="L80">
        <v>28</v>
      </c>
      <c r="M80" t="s">
        <v>43</v>
      </c>
      <c r="N80" t="s">
        <v>18</v>
      </c>
    </row>
    <row r="81" spans="1:14" x14ac:dyDescent="0.45">
      <c r="A81">
        <v>248</v>
      </c>
      <c r="B81" t="s">
        <v>14</v>
      </c>
      <c r="C81" t="s">
        <v>137</v>
      </c>
      <c r="D81" t="s">
        <v>142</v>
      </c>
      <c r="E81">
        <v>5</v>
      </c>
      <c r="F81" s="1">
        <f t="shared" si="15"/>
        <v>0.91029066559934246</v>
      </c>
      <c r="G81" s="1">
        <f t="shared" si="16"/>
        <v>1.0927208991271162</v>
      </c>
      <c r="H81" s="2">
        <v>5100</v>
      </c>
      <c r="I81" s="5">
        <f t="shared" si="17"/>
        <v>125868</v>
      </c>
      <c r="J81" s="2">
        <v>265200</v>
      </c>
      <c r="K81" s="5">
        <f t="shared" si="18"/>
        <v>6545136</v>
      </c>
      <c r="L81">
        <v>22</v>
      </c>
      <c r="M81" t="s">
        <v>143</v>
      </c>
      <c r="N81" t="s">
        <v>18</v>
      </c>
    </row>
    <row r="82" spans="1:14" x14ac:dyDescent="0.45">
      <c r="A82">
        <v>249</v>
      </c>
      <c r="B82" t="s">
        <v>14</v>
      </c>
      <c r="C82" t="s">
        <v>137</v>
      </c>
      <c r="D82" t="s">
        <v>144</v>
      </c>
      <c r="E82">
        <v>6</v>
      </c>
      <c r="F82" s="1">
        <f t="shared" si="15"/>
        <v>0.78534880953668762</v>
      </c>
      <c r="G82" s="1">
        <f t="shared" si="16"/>
        <v>0.94273959924692385</v>
      </c>
      <c r="H82" s="2">
        <v>4400</v>
      </c>
      <c r="I82" s="5">
        <f t="shared" si="17"/>
        <v>108592</v>
      </c>
      <c r="J82" s="2">
        <v>228800</v>
      </c>
      <c r="K82" s="5">
        <f t="shared" si="18"/>
        <v>5646784</v>
      </c>
      <c r="L82">
        <v>31</v>
      </c>
      <c r="M82" t="s">
        <v>26</v>
      </c>
      <c r="N82" t="s">
        <v>18</v>
      </c>
    </row>
    <row r="83" spans="1:14" x14ac:dyDescent="0.45">
      <c r="A83">
        <v>250</v>
      </c>
      <c r="B83" t="s">
        <v>14</v>
      </c>
      <c r="C83" t="s">
        <v>137</v>
      </c>
      <c r="D83" t="s">
        <v>145</v>
      </c>
      <c r="E83">
        <v>7</v>
      </c>
      <c r="F83" s="1">
        <f t="shared" si="15"/>
        <v>0.76749997295630834</v>
      </c>
      <c r="G83" s="1">
        <f t="shared" si="16"/>
        <v>0.92131369926403917</v>
      </c>
      <c r="H83" s="2">
        <v>4300</v>
      </c>
      <c r="I83" s="5">
        <f t="shared" si="17"/>
        <v>106124</v>
      </c>
      <c r="J83" s="2">
        <v>223600</v>
      </c>
      <c r="K83" s="5">
        <f t="shared" si="18"/>
        <v>5518448</v>
      </c>
      <c r="L83">
        <v>27</v>
      </c>
      <c r="M83" t="s">
        <v>146</v>
      </c>
      <c r="N83" t="s">
        <v>147</v>
      </c>
    </row>
    <row r="84" spans="1:14" x14ac:dyDescent="0.45">
      <c r="A84">
        <v>251</v>
      </c>
      <c r="B84" t="s">
        <v>14</v>
      </c>
      <c r="C84" t="s">
        <v>137</v>
      </c>
      <c r="D84" t="s">
        <v>148</v>
      </c>
      <c r="E84">
        <v>8</v>
      </c>
      <c r="F84" s="1">
        <f t="shared" si="15"/>
        <v>0.76749997295630834</v>
      </c>
      <c r="G84" s="1">
        <f t="shared" si="16"/>
        <v>0.92131369926403917</v>
      </c>
      <c r="H84" s="2">
        <v>4300</v>
      </c>
      <c r="I84" s="5">
        <f t="shared" si="17"/>
        <v>106124</v>
      </c>
      <c r="J84" s="2">
        <v>223600</v>
      </c>
      <c r="K84" s="5">
        <f t="shared" si="18"/>
        <v>5518448</v>
      </c>
      <c r="L84">
        <v>29</v>
      </c>
      <c r="M84" t="s">
        <v>26</v>
      </c>
      <c r="N84" t="s">
        <v>18</v>
      </c>
    </row>
    <row r="85" spans="1:14" x14ac:dyDescent="0.45">
      <c r="A85">
        <v>252</v>
      </c>
      <c r="B85" t="s">
        <v>14</v>
      </c>
      <c r="C85" t="s">
        <v>137</v>
      </c>
      <c r="D85" t="s">
        <v>149</v>
      </c>
      <c r="E85">
        <v>9</v>
      </c>
      <c r="F85" s="1">
        <f t="shared" si="15"/>
        <v>0.60686044373289494</v>
      </c>
      <c r="G85" s="1">
        <f t="shared" si="16"/>
        <v>0.72848059941807752</v>
      </c>
      <c r="H85" s="2">
        <v>3400</v>
      </c>
      <c r="I85" s="5">
        <f t="shared" si="17"/>
        <v>83912</v>
      </c>
      <c r="J85" s="2">
        <v>176800</v>
      </c>
      <c r="K85" s="5">
        <f t="shared" si="18"/>
        <v>4363424</v>
      </c>
      <c r="L85">
        <v>32</v>
      </c>
      <c r="M85" t="s">
        <v>61</v>
      </c>
      <c r="N85" t="s">
        <v>18</v>
      </c>
    </row>
    <row r="86" spans="1:14" x14ac:dyDescent="0.45">
      <c r="A86">
        <v>253</v>
      </c>
      <c r="B86" t="s">
        <v>14</v>
      </c>
      <c r="C86" t="s">
        <v>137</v>
      </c>
      <c r="D86" t="s">
        <v>150</v>
      </c>
      <c r="E86">
        <v>10</v>
      </c>
      <c r="F86" s="1">
        <f t="shared" si="15"/>
        <v>0.58901160715251566</v>
      </c>
      <c r="G86" s="1">
        <f t="shared" si="16"/>
        <v>0.70705469943519283</v>
      </c>
      <c r="H86" s="2">
        <v>3300</v>
      </c>
      <c r="I86" s="5">
        <f t="shared" si="17"/>
        <v>81444</v>
      </c>
      <c r="J86" s="2">
        <v>171600</v>
      </c>
      <c r="K86" s="5">
        <f t="shared" si="18"/>
        <v>4235088</v>
      </c>
      <c r="L86">
        <v>29</v>
      </c>
      <c r="M86" t="s">
        <v>17</v>
      </c>
      <c r="N86" t="s">
        <v>18</v>
      </c>
    </row>
    <row r="87" spans="1:14" x14ac:dyDescent="0.45">
      <c r="A87">
        <v>254</v>
      </c>
      <c r="B87" t="s">
        <v>14</v>
      </c>
      <c r="C87" t="s">
        <v>137</v>
      </c>
      <c r="D87" t="s">
        <v>151</v>
      </c>
      <c r="E87">
        <v>11</v>
      </c>
      <c r="F87" s="1">
        <f t="shared" si="15"/>
        <v>0.57116277057213649</v>
      </c>
      <c r="G87" s="1">
        <f t="shared" si="16"/>
        <v>0.68562879945230826</v>
      </c>
      <c r="H87" s="2">
        <v>3200</v>
      </c>
      <c r="I87" s="5">
        <f t="shared" si="17"/>
        <v>78976</v>
      </c>
      <c r="J87" s="2">
        <v>166400</v>
      </c>
      <c r="K87" s="5">
        <f t="shared" si="18"/>
        <v>4106752</v>
      </c>
      <c r="L87">
        <v>33</v>
      </c>
      <c r="M87" t="s">
        <v>43</v>
      </c>
      <c r="N87" t="s">
        <v>18</v>
      </c>
    </row>
    <row r="88" spans="1:14" x14ac:dyDescent="0.45">
      <c r="A88">
        <v>255</v>
      </c>
      <c r="B88" t="s">
        <v>14</v>
      </c>
      <c r="C88" t="s">
        <v>137</v>
      </c>
      <c r="D88" t="s">
        <v>152</v>
      </c>
      <c r="E88">
        <v>12</v>
      </c>
      <c r="F88" s="1">
        <f t="shared" si="15"/>
        <v>0.53546509741137793</v>
      </c>
      <c r="G88" s="1">
        <f t="shared" si="16"/>
        <v>0.64277699948653899</v>
      </c>
      <c r="H88" s="2">
        <v>3000</v>
      </c>
      <c r="I88" s="5">
        <f t="shared" si="17"/>
        <v>74040</v>
      </c>
      <c r="J88" s="2">
        <v>156000</v>
      </c>
      <c r="K88" s="5">
        <f t="shared" si="18"/>
        <v>3850080</v>
      </c>
      <c r="L88">
        <v>25</v>
      </c>
      <c r="M88" t="s">
        <v>50</v>
      </c>
      <c r="N88" t="s">
        <v>18</v>
      </c>
    </row>
    <row r="89" spans="1:14" x14ac:dyDescent="0.45">
      <c r="A89">
        <v>256</v>
      </c>
      <c r="B89" t="s">
        <v>14</v>
      </c>
      <c r="C89" t="s">
        <v>137</v>
      </c>
      <c r="D89" t="s">
        <v>153</v>
      </c>
      <c r="E89">
        <v>13</v>
      </c>
      <c r="F89" s="1">
        <f t="shared" si="15"/>
        <v>0.51761626083099865</v>
      </c>
      <c r="G89" s="1">
        <f t="shared" si="16"/>
        <v>0.6213510995036543</v>
      </c>
      <c r="H89" s="2">
        <v>2900</v>
      </c>
      <c r="I89" s="5">
        <f t="shared" si="17"/>
        <v>71572</v>
      </c>
      <c r="J89" s="2">
        <v>150800</v>
      </c>
      <c r="K89" s="5">
        <f t="shared" si="18"/>
        <v>3721744</v>
      </c>
      <c r="L89">
        <v>27</v>
      </c>
      <c r="M89" t="s">
        <v>48</v>
      </c>
      <c r="N89" t="s">
        <v>18</v>
      </c>
    </row>
    <row r="90" spans="1:14" x14ac:dyDescent="0.45">
      <c r="A90">
        <v>257</v>
      </c>
      <c r="B90" t="s">
        <v>14</v>
      </c>
      <c r="C90" t="s">
        <v>137</v>
      </c>
      <c r="D90" t="s">
        <v>154</v>
      </c>
      <c r="E90">
        <v>14</v>
      </c>
      <c r="F90" s="1">
        <f t="shared" si="15"/>
        <v>0.4819185876702401</v>
      </c>
      <c r="G90" s="1">
        <f t="shared" si="16"/>
        <v>0.57849929953788504</v>
      </c>
      <c r="H90" s="2">
        <v>2700</v>
      </c>
      <c r="I90" s="5">
        <f t="shared" si="17"/>
        <v>66636</v>
      </c>
      <c r="J90" s="2">
        <v>140400</v>
      </c>
      <c r="K90" s="5">
        <f t="shared" si="18"/>
        <v>3465072</v>
      </c>
      <c r="L90">
        <v>27</v>
      </c>
      <c r="M90" t="s">
        <v>50</v>
      </c>
      <c r="N90" t="s">
        <v>18</v>
      </c>
    </row>
    <row r="91" spans="1:14" x14ac:dyDescent="0.45">
      <c r="A91">
        <v>258</v>
      </c>
      <c r="B91" t="s">
        <v>14</v>
      </c>
      <c r="C91" t="s">
        <v>137</v>
      </c>
      <c r="D91" t="s">
        <v>155</v>
      </c>
      <c r="E91">
        <v>15</v>
      </c>
      <c r="F91" s="1">
        <f t="shared" si="15"/>
        <v>0.44622091450948159</v>
      </c>
      <c r="G91" s="1">
        <f t="shared" si="16"/>
        <v>0.53564749957211577</v>
      </c>
      <c r="H91" s="2">
        <v>2500</v>
      </c>
      <c r="I91" s="5">
        <f t="shared" si="17"/>
        <v>61700</v>
      </c>
      <c r="J91" s="2">
        <v>130000</v>
      </c>
      <c r="K91" s="5">
        <f t="shared" si="18"/>
        <v>3208400</v>
      </c>
      <c r="L91">
        <v>25</v>
      </c>
      <c r="M91" t="s">
        <v>105</v>
      </c>
      <c r="N91" t="s">
        <v>18</v>
      </c>
    </row>
    <row r="92" spans="1:14" x14ac:dyDescent="0.45">
      <c r="A92">
        <v>259</v>
      </c>
      <c r="B92" t="s">
        <v>14</v>
      </c>
      <c r="C92" t="s">
        <v>137</v>
      </c>
      <c r="D92" t="s">
        <v>156</v>
      </c>
      <c r="E92">
        <v>16</v>
      </c>
      <c r="F92" s="1">
        <f t="shared" si="15"/>
        <v>0.33912789502720603</v>
      </c>
      <c r="G92" s="1">
        <f t="shared" si="16"/>
        <v>0.40709209967480803</v>
      </c>
      <c r="H92" s="2">
        <v>1900</v>
      </c>
      <c r="I92" s="5">
        <f t="shared" si="17"/>
        <v>46892</v>
      </c>
      <c r="J92" s="2">
        <v>98800</v>
      </c>
      <c r="K92" s="5">
        <f t="shared" si="18"/>
        <v>2438384</v>
      </c>
      <c r="L92">
        <v>29</v>
      </c>
      <c r="M92" t="s">
        <v>22</v>
      </c>
      <c r="N92" t="s">
        <v>18</v>
      </c>
    </row>
    <row r="93" spans="1:14" x14ac:dyDescent="0.45">
      <c r="A93">
        <v>260</v>
      </c>
      <c r="B93" t="s">
        <v>14</v>
      </c>
      <c r="C93" t="s">
        <v>137</v>
      </c>
      <c r="D93" t="s">
        <v>157</v>
      </c>
      <c r="E93">
        <v>17</v>
      </c>
      <c r="F93" s="1">
        <f t="shared" si="15"/>
        <v>0.30343022186644747</v>
      </c>
      <c r="G93" s="1">
        <f t="shared" si="16"/>
        <v>0.36424029970903876</v>
      </c>
      <c r="H93" s="2">
        <v>1700</v>
      </c>
      <c r="I93" s="5">
        <f t="shared" si="17"/>
        <v>41956</v>
      </c>
      <c r="J93" s="2">
        <v>88400</v>
      </c>
      <c r="K93" s="5">
        <f t="shared" si="18"/>
        <v>2181712</v>
      </c>
      <c r="L93">
        <v>25</v>
      </c>
      <c r="M93" t="s">
        <v>73</v>
      </c>
      <c r="N93" t="s">
        <v>18</v>
      </c>
    </row>
    <row r="94" spans="1:14" x14ac:dyDescent="0.45">
      <c r="A94">
        <v>261</v>
      </c>
      <c r="B94" t="s">
        <v>14</v>
      </c>
      <c r="C94" t="s">
        <v>137</v>
      </c>
      <c r="D94" t="s">
        <v>158</v>
      </c>
      <c r="E94">
        <v>18</v>
      </c>
      <c r="F94" s="1">
        <f t="shared" si="15"/>
        <v>0.28558138528606825</v>
      </c>
      <c r="G94" s="1">
        <f t="shared" si="16"/>
        <v>0.34281439972615413</v>
      </c>
      <c r="H94" s="2">
        <v>1600</v>
      </c>
      <c r="I94" s="5">
        <f t="shared" si="17"/>
        <v>39488</v>
      </c>
      <c r="J94" s="2">
        <v>83200</v>
      </c>
      <c r="K94" s="5">
        <f t="shared" si="18"/>
        <v>2053376</v>
      </c>
      <c r="L94">
        <v>26</v>
      </c>
      <c r="M94" t="s">
        <v>28</v>
      </c>
      <c r="N94" t="s">
        <v>18</v>
      </c>
    </row>
    <row r="95" spans="1:14" x14ac:dyDescent="0.45">
      <c r="A95">
        <v>262</v>
      </c>
      <c r="B95" t="s">
        <v>14</v>
      </c>
      <c r="C95" t="s">
        <v>137</v>
      </c>
      <c r="D95" t="s">
        <v>159</v>
      </c>
      <c r="E95">
        <v>19</v>
      </c>
      <c r="F95" s="1">
        <f t="shared" si="15"/>
        <v>0.21418603896455116</v>
      </c>
      <c r="G95" s="1">
        <f t="shared" si="16"/>
        <v>0.2571107997946156</v>
      </c>
      <c r="H95" s="2">
        <v>1200</v>
      </c>
      <c r="I95" s="5">
        <f t="shared" si="17"/>
        <v>29616</v>
      </c>
      <c r="J95" s="2">
        <v>62400</v>
      </c>
      <c r="K95" s="5">
        <f t="shared" si="18"/>
        <v>1540032</v>
      </c>
      <c r="L95">
        <v>25</v>
      </c>
      <c r="M95" t="s">
        <v>72</v>
      </c>
      <c r="N95" t="s">
        <v>18</v>
      </c>
    </row>
    <row r="96" spans="1:14" x14ac:dyDescent="0.45">
      <c r="A96">
        <v>263</v>
      </c>
      <c r="B96" t="s">
        <v>14</v>
      </c>
      <c r="C96" t="s">
        <v>137</v>
      </c>
      <c r="D96" t="s">
        <v>160</v>
      </c>
      <c r="E96">
        <v>20</v>
      </c>
      <c r="F96" s="1">
        <f t="shared" si="15"/>
        <v>0.13743604166892032</v>
      </c>
      <c r="G96" s="1">
        <f t="shared" si="16"/>
        <v>0.16497942986821165</v>
      </c>
      <c r="H96" s="2">
        <v>770</v>
      </c>
      <c r="I96" s="5">
        <f t="shared" si="17"/>
        <v>19003.599999999999</v>
      </c>
      <c r="J96" s="2">
        <v>40040</v>
      </c>
      <c r="K96" s="5">
        <f t="shared" si="18"/>
        <v>988187.2</v>
      </c>
      <c r="L96">
        <v>24</v>
      </c>
      <c r="M96" t="s">
        <v>17</v>
      </c>
      <c r="N96" t="s">
        <v>18</v>
      </c>
    </row>
    <row r="97" spans="1:14" x14ac:dyDescent="0.45">
      <c r="A97">
        <v>264</v>
      </c>
      <c r="B97" t="s">
        <v>14</v>
      </c>
      <c r="C97" t="s">
        <v>137</v>
      </c>
      <c r="D97" t="s">
        <v>161</v>
      </c>
      <c r="E97">
        <v>21</v>
      </c>
      <c r="F97" s="1">
        <f t="shared" si="15"/>
        <v>0.121372088746579</v>
      </c>
      <c r="G97" s="1">
        <f t="shared" si="16"/>
        <v>0.1456961198836155</v>
      </c>
      <c r="H97" s="2">
        <v>680</v>
      </c>
      <c r="I97" s="5">
        <f t="shared" si="17"/>
        <v>16782.400000000001</v>
      </c>
      <c r="J97" s="2">
        <v>35360</v>
      </c>
      <c r="K97" s="5">
        <f t="shared" si="18"/>
        <v>872684.8</v>
      </c>
      <c r="L97">
        <v>19</v>
      </c>
      <c r="M97" t="s">
        <v>75</v>
      </c>
      <c r="N97" t="s">
        <v>18</v>
      </c>
    </row>
    <row r="98" spans="1:14" x14ac:dyDescent="0.45">
      <c r="A98">
        <v>265</v>
      </c>
      <c r="B98" t="s">
        <v>14</v>
      </c>
      <c r="C98" t="s">
        <v>137</v>
      </c>
      <c r="D98" t="s">
        <v>162</v>
      </c>
      <c r="E98">
        <v>22</v>
      </c>
      <c r="F98" s="1">
        <f t="shared" si="15"/>
        <v>0.121372088746579</v>
      </c>
      <c r="G98" s="1">
        <f t="shared" si="16"/>
        <v>0.1456961198836155</v>
      </c>
      <c r="H98" s="2">
        <v>680</v>
      </c>
      <c r="I98" s="5">
        <f t="shared" si="17"/>
        <v>16782.400000000001</v>
      </c>
      <c r="J98" s="2">
        <v>35360</v>
      </c>
      <c r="K98" s="5">
        <f t="shared" si="18"/>
        <v>872684.8</v>
      </c>
      <c r="L98">
        <v>21</v>
      </c>
      <c r="M98" t="s">
        <v>68</v>
      </c>
      <c r="N98" t="s">
        <v>18</v>
      </c>
    </row>
    <row r="99" spans="1:14" x14ac:dyDescent="0.45">
      <c r="A99">
        <v>266</v>
      </c>
      <c r="B99" t="s">
        <v>14</v>
      </c>
      <c r="C99" t="s">
        <v>137</v>
      </c>
      <c r="D99" t="s">
        <v>163</v>
      </c>
      <c r="E99">
        <v>23</v>
      </c>
      <c r="F99" s="1">
        <f t="shared" si="15"/>
        <v>0.10352325216619973</v>
      </c>
      <c r="G99" s="1">
        <f t="shared" si="16"/>
        <v>0.12427021990073088</v>
      </c>
      <c r="H99" s="2">
        <v>580</v>
      </c>
      <c r="I99" s="5">
        <f t="shared" si="17"/>
        <v>14314.4</v>
      </c>
      <c r="J99" s="2">
        <v>30160</v>
      </c>
      <c r="K99" s="5">
        <f t="shared" si="18"/>
        <v>744348.8</v>
      </c>
      <c r="L99">
        <v>21</v>
      </c>
      <c r="M99" t="s">
        <v>33</v>
      </c>
      <c r="N99" t="s">
        <v>18</v>
      </c>
    </row>
    <row r="100" spans="1:14" x14ac:dyDescent="0.45">
      <c r="A100">
        <v>267</v>
      </c>
      <c r="B100" t="s">
        <v>14</v>
      </c>
      <c r="C100" t="s">
        <v>137</v>
      </c>
      <c r="D100" t="s">
        <v>164</v>
      </c>
      <c r="E100">
        <v>24</v>
      </c>
      <c r="F100" s="1">
        <f t="shared" si="15"/>
        <v>9.8168601192085952E-2</v>
      </c>
      <c r="G100" s="1">
        <f t="shared" si="16"/>
        <v>0.11784244990586548</v>
      </c>
      <c r="H100" s="2">
        <v>550</v>
      </c>
      <c r="I100" s="5">
        <f t="shared" si="17"/>
        <v>13574</v>
      </c>
      <c r="J100" s="2">
        <v>28600</v>
      </c>
      <c r="K100" s="5">
        <f t="shared" si="18"/>
        <v>705848</v>
      </c>
      <c r="L100">
        <v>22</v>
      </c>
      <c r="M100" t="s">
        <v>73</v>
      </c>
      <c r="N100" t="s">
        <v>18</v>
      </c>
    </row>
    <row r="101" spans="1:14" x14ac:dyDescent="0.45">
      <c r="A101">
        <v>268</v>
      </c>
      <c r="B101" t="s">
        <v>14</v>
      </c>
      <c r="C101" t="s">
        <v>137</v>
      </c>
      <c r="D101" t="s">
        <v>165</v>
      </c>
      <c r="E101">
        <v>25</v>
      </c>
      <c r="F101" s="1">
        <f t="shared" si="15"/>
        <v>9.1029066559934244E-2</v>
      </c>
      <c r="G101" s="1">
        <f t="shared" si="16"/>
        <v>0.10927208991271162</v>
      </c>
      <c r="H101" s="2">
        <v>510</v>
      </c>
      <c r="I101" s="5">
        <f t="shared" si="17"/>
        <v>12586.8</v>
      </c>
      <c r="J101" s="2">
        <v>26520</v>
      </c>
      <c r="K101" s="5">
        <f t="shared" si="18"/>
        <v>654513.6</v>
      </c>
      <c r="L101">
        <v>21</v>
      </c>
      <c r="M101" t="s">
        <v>68</v>
      </c>
      <c r="N101" t="s">
        <v>18</v>
      </c>
    </row>
    <row r="102" spans="1:14" x14ac:dyDescent="0.45">
      <c r="A102">
        <v>334</v>
      </c>
      <c r="B102" t="s">
        <v>14</v>
      </c>
      <c r="C102" t="s">
        <v>170</v>
      </c>
      <c r="D102" t="s">
        <v>171</v>
      </c>
      <c r="E102">
        <v>1</v>
      </c>
      <c r="F102" s="1">
        <f t="shared" si="15"/>
        <v>1.0887790314031351</v>
      </c>
      <c r="G102" s="1">
        <f t="shared" si="16"/>
        <v>1.3069798989559627</v>
      </c>
      <c r="H102" s="2">
        <v>6100</v>
      </c>
      <c r="I102" s="5">
        <f t="shared" si="17"/>
        <v>150548</v>
      </c>
      <c r="J102" s="2">
        <v>317200</v>
      </c>
      <c r="K102" s="5">
        <f t="shared" si="18"/>
        <v>7828496</v>
      </c>
      <c r="L102">
        <v>37</v>
      </c>
      <c r="M102" t="s">
        <v>62</v>
      </c>
      <c r="N102" t="s">
        <v>18</v>
      </c>
    </row>
    <row r="103" spans="1:14" x14ac:dyDescent="0.45">
      <c r="A103">
        <v>335</v>
      </c>
      <c r="B103" t="s">
        <v>14</v>
      </c>
      <c r="C103" t="s">
        <v>170</v>
      </c>
      <c r="D103" t="s">
        <v>172</v>
      </c>
      <c r="E103">
        <v>2</v>
      </c>
      <c r="F103" s="1">
        <f t="shared" si="15"/>
        <v>0.91029066559934246</v>
      </c>
      <c r="G103" s="1">
        <f t="shared" si="16"/>
        <v>1.0927208991271162</v>
      </c>
      <c r="H103" s="2">
        <v>5100</v>
      </c>
      <c r="I103" s="5">
        <f t="shared" si="17"/>
        <v>125868</v>
      </c>
      <c r="J103" s="2">
        <v>265200</v>
      </c>
      <c r="K103" s="5">
        <f t="shared" si="18"/>
        <v>6545136</v>
      </c>
      <c r="L103">
        <v>24</v>
      </c>
      <c r="M103" t="s">
        <v>43</v>
      </c>
      <c r="N103" t="s">
        <v>173</v>
      </c>
    </row>
    <row r="104" spans="1:14" x14ac:dyDescent="0.45">
      <c r="A104">
        <v>336</v>
      </c>
      <c r="B104" t="s">
        <v>14</v>
      </c>
      <c r="C104" t="s">
        <v>170</v>
      </c>
      <c r="D104" t="s">
        <v>174</v>
      </c>
      <c r="E104">
        <v>3</v>
      </c>
      <c r="F104" s="1">
        <f t="shared" si="15"/>
        <v>0.89244182901896318</v>
      </c>
      <c r="G104" s="1">
        <f t="shared" si="16"/>
        <v>1.0712949991442315</v>
      </c>
      <c r="H104" s="2">
        <v>5000</v>
      </c>
      <c r="I104" s="5">
        <f t="shared" si="17"/>
        <v>123400</v>
      </c>
      <c r="J104" s="2">
        <v>260000</v>
      </c>
      <c r="K104" s="5">
        <f t="shared" si="18"/>
        <v>6416800</v>
      </c>
      <c r="L104">
        <v>34</v>
      </c>
      <c r="M104" t="s">
        <v>17</v>
      </c>
      <c r="N104" t="s">
        <v>18</v>
      </c>
    </row>
    <row r="105" spans="1:14" x14ac:dyDescent="0.45">
      <c r="A105">
        <v>337</v>
      </c>
      <c r="B105" t="s">
        <v>14</v>
      </c>
      <c r="C105" t="s">
        <v>170</v>
      </c>
      <c r="D105" t="s">
        <v>175</v>
      </c>
      <c r="E105">
        <v>4</v>
      </c>
      <c r="F105" s="1">
        <f t="shared" si="15"/>
        <v>0.8745929924385839</v>
      </c>
      <c r="G105" s="1">
        <f t="shared" si="16"/>
        <v>1.0498690991613471</v>
      </c>
      <c r="H105" s="2">
        <v>4900</v>
      </c>
      <c r="I105" s="5">
        <f t="shared" si="17"/>
        <v>120932</v>
      </c>
      <c r="J105" s="2">
        <v>254800</v>
      </c>
      <c r="K105" s="5">
        <f t="shared" si="18"/>
        <v>6288464</v>
      </c>
      <c r="L105">
        <v>28</v>
      </c>
      <c r="M105" t="s">
        <v>67</v>
      </c>
      <c r="N105" t="s">
        <v>104</v>
      </c>
    </row>
    <row r="106" spans="1:14" x14ac:dyDescent="0.45">
      <c r="A106">
        <v>338</v>
      </c>
      <c r="B106" t="s">
        <v>14</v>
      </c>
      <c r="C106" t="s">
        <v>170</v>
      </c>
      <c r="D106" t="s">
        <v>176</v>
      </c>
      <c r="E106">
        <v>5</v>
      </c>
      <c r="F106" s="1">
        <f t="shared" si="15"/>
        <v>0.69610462663479133</v>
      </c>
      <c r="G106" s="1">
        <f t="shared" si="16"/>
        <v>0.83561009933250063</v>
      </c>
      <c r="H106" s="2">
        <v>3900</v>
      </c>
      <c r="I106" s="5">
        <f t="shared" si="17"/>
        <v>96252</v>
      </c>
      <c r="J106" s="2">
        <v>202800</v>
      </c>
      <c r="K106" s="5">
        <f t="shared" si="18"/>
        <v>5005104</v>
      </c>
      <c r="L106">
        <v>36</v>
      </c>
      <c r="M106" t="s">
        <v>26</v>
      </c>
      <c r="N106" t="s">
        <v>18</v>
      </c>
    </row>
    <row r="107" spans="1:14" x14ac:dyDescent="0.45">
      <c r="A107">
        <v>339</v>
      </c>
      <c r="B107" t="s">
        <v>14</v>
      </c>
      <c r="C107" t="s">
        <v>170</v>
      </c>
      <c r="D107" t="s">
        <v>177</v>
      </c>
      <c r="E107">
        <v>6</v>
      </c>
      <c r="F107" s="1">
        <f t="shared" si="15"/>
        <v>0.62470928031327422</v>
      </c>
      <c r="G107" s="1">
        <f t="shared" si="16"/>
        <v>0.7499064994009621</v>
      </c>
      <c r="H107" s="2">
        <v>3500</v>
      </c>
      <c r="I107" s="5">
        <f t="shared" si="17"/>
        <v>86380</v>
      </c>
      <c r="J107" s="2">
        <v>182000</v>
      </c>
      <c r="K107" s="5">
        <f t="shared" si="18"/>
        <v>4491760</v>
      </c>
      <c r="L107">
        <v>28</v>
      </c>
      <c r="M107" t="s">
        <v>26</v>
      </c>
      <c r="N107" t="s">
        <v>18</v>
      </c>
    </row>
    <row r="108" spans="1:14" x14ac:dyDescent="0.45">
      <c r="A108">
        <v>340</v>
      </c>
      <c r="B108" t="s">
        <v>14</v>
      </c>
      <c r="C108" t="s">
        <v>170</v>
      </c>
      <c r="D108" t="s">
        <v>178</v>
      </c>
      <c r="E108">
        <v>7</v>
      </c>
      <c r="F108" s="1">
        <f t="shared" si="15"/>
        <v>0.58901160715251566</v>
      </c>
      <c r="G108" s="1">
        <f t="shared" si="16"/>
        <v>0.70705469943519283</v>
      </c>
      <c r="H108" s="2">
        <v>3300</v>
      </c>
      <c r="I108" s="5">
        <f t="shared" si="17"/>
        <v>81444</v>
      </c>
      <c r="J108" s="2">
        <v>171600</v>
      </c>
      <c r="K108" s="5">
        <f t="shared" si="18"/>
        <v>4235088</v>
      </c>
      <c r="L108">
        <v>24</v>
      </c>
      <c r="M108" t="s">
        <v>28</v>
      </c>
      <c r="N108" t="s">
        <v>18</v>
      </c>
    </row>
    <row r="109" spans="1:14" x14ac:dyDescent="0.45">
      <c r="A109">
        <v>341</v>
      </c>
      <c r="B109" t="s">
        <v>14</v>
      </c>
      <c r="C109" t="s">
        <v>170</v>
      </c>
      <c r="D109" t="s">
        <v>179</v>
      </c>
      <c r="E109">
        <v>8</v>
      </c>
      <c r="F109" s="1">
        <f t="shared" si="15"/>
        <v>0.39267440476834381</v>
      </c>
      <c r="G109" s="1">
        <f t="shared" si="16"/>
        <v>0.47136979962346193</v>
      </c>
      <c r="H109" s="2">
        <v>2200</v>
      </c>
      <c r="I109" s="5">
        <f t="shared" si="17"/>
        <v>54296</v>
      </c>
      <c r="J109" s="2">
        <v>114400</v>
      </c>
      <c r="K109" s="5">
        <f t="shared" si="18"/>
        <v>2823392</v>
      </c>
      <c r="L109">
        <v>27</v>
      </c>
      <c r="M109" t="s">
        <v>30</v>
      </c>
      <c r="N109" t="s">
        <v>18</v>
      </c>
    </row>
    <row r="110" spans="1:14" x14ac:dyDescent="0.45">
      <c r="A110">
        <v>342</v>
      </c>
      <c r="B110" t="s">
        <v>14</v>
      </c>
      <c r="C110" t="s">
        <v>170</v>
      </c>
      <c r="D110" t="s">
        <v>180</v>
      </c>
      <c r="E110">
        <v>9</v>
      </c>
      <c r="F110" s="1">
        <f t="shared" si="15"/>
        <v>0.37482556818796453</v>
      </c>
      <c r="G110" s="1">
        <f t="shared" si="16"/>
        <v>0.44994389964057729</v>
      </c>
      <c r="H110" s="2">
        <v>2100</v>
      </c>
      <c r="I110" s="5">
        <f t="shared" si="17"/>
        <v>51828</v>
      </c>
      <c r="J110" s="2">
        <v>109200</v>
      </c>
      <c r="K110" s="5">
        <f t="shared" si="18"/>
        <v>2695056</v>
      </c>
      <c r="L110">
        <v>25</v>
      </c>
      <c r="M110" t="s">
        <v>67</v>
      </c>
      <c r="N110" t="s">
        <v>18</v>
      </c>
    </row>
    <row r="111" spans="1:14" x14ac:dyDescent="0.45">
      <c r="A111">
        <v>343</v>
      </c>
      <c r="B111" t="s">
        <v>14</v>
      </c>
      <c r="C111" t="s">
        <v>170</v>
      </c>
      <c r="D111" t="s">
        <v>181</v>
      </c>
      <c r="E111">
        <v>10</v>
      </c>
      <c r="F111" s="1">
        <f t="shared" si="15"/>
        <v>0.35697673160758525</v>
      </c>
      <c r="G111" s="1">
        <f t="shared" si="16"/>
        <v>0.42851799965769266</v>
      </c>
      <c r="H111" s="2">
        <v>2000</v>
      </c>
      <c r="I111" s="5">
        <f t="shared" si="17"/>
        <v>49360</v>
      </c>
      <c r="J111" s="2">
        <v>104000</v>
      </c>
      <c r="K111" s="5">
        <f t="shared" si="18"/>
        <v>2566720</v>
      </c>
      <c r="L111">
        <v>31</v>
      </c>
      <c r="M111" t="s">
        <v>45</v>
      </c>
      <c r="N111" t="s">
        <v>18</v>
      </c>
    </row>
    <row r="112" spans="1:14" x14ac:dyDescent="0.45">
      <c r="A112">
        <v>344</v>
      </c>
      <c r="B112" t="s">
        <v>14</v>
      </c>
      <c r="C112" t="s">
        <v>170</v>
      </c>
      <c r="D112" t="s">
        <v>182</v>
      </c>
      <c r="E112">
        <v>11</v>
      </c>
      <c r="F112" s="1">
        <f t="shared" si="15"/>
        <v>0.35697673160758525</v>
      </c>
      <c r="G112" s="1">
        <f t="shared" si="16"/>
        <v>0.42851799965769266</v>
      </c>
      <c r="H112" s="2">
        <v>2000</v>
      </c>
      <c r="I112" s="5">
        <f t="shared" si="17"/>
        <v>49360</v>
      </c>
      <c r="J112" s="2">
        <v>104000</v>
      </c>
      <c r="K112" s="5">
        <f t="shared" si="18"/>
        <v>2566720</v>
      </c>
      <c r="L112">
        <v>24</v>
      </c>
      <c r="M112" t="s">
        <v>70</v>
      </c>
      <c r="N112" t="s">
        <v>18</v>
      </c>
    </row>
    <row r="113" spans="1:14" x14ac:dyDescent="0.45">
      <c r="A113">
        <v>345</v>
      </c>
      <c r="B113" t="s">
        <v>14</v>
      </c>
      <c r="C113" t="s">
        <v>170</v>
      </c>
      <c r="D113" t="s">
        <v>183</v>
      </c>
      <c r="E113">
        <v>12</v>
      </c>
      <c r="F113" s="1">
        <f t="shared" si="15"/>
        <v>0.26773254870568897</v>
      </c>
      <c r="G113" s="1">
        <f t="shared" si="16"/>
        <v>0.3213884997432695</v>
      </c>
      <c r="H113" s="2">
        <v>1500</v>
      </c>
      <c r="I113" s="5">
        <f t="shared" si="17"/>
        <v>37020</v>
      </c>
      <c r="J113" s="2">
        <v>78000</v>
      </c>
      <c r="K113" s="5">
        <f t="shared" si="18"/>
        <v>1925040</v>
      </c>
      <c r="L113">
        <v>23</v>
      </c>
      <c r="M113" t="s">
        <v>17</v>
      </c>
      <c r="N113" t="s">
        <v>18</v>
      </c>
    </row>
    <row r="114" spans="1:14" x14ac:dyDescent="0.45">
      <c r="A114">
        <v>346</v>
      </c>
      <c r="B114" t="s">
        <v>14</v>
      </c>
      <c r="C114" t="s">
        <v>170</v>
      </c>
      <c r="D114" t="s">
        <v>184</v>
      </c>
      <c r="E114">
        <v>13</v>
      </c>
      <c r="F114" s="1">
        <f t="shared" si="15"/>
        <v>0.26773254870568897</v>
      </c>
      <c r="G114" s="1">
        <f t="shared" si="16"/>
        <v>0.3213884997432695</v>
      </c>
      <c r="H114" s="2">
        <v>1500</v>
      </c>
      <c r="I114" s="5">
        <f t="shared" si="17"/>
        <v>37020</v>
      </c>
      <c r="J114" s="2">
        <v>78000</v>
      </c>
      <c r="K114" s="5">
        <f t="shared" si="18"/>
        <v>1925040</v>
      </c>
      <c r="L114">
        <v>21</v>
      </c>
      <c r="M114" t="s">
        <v>59</v>
      </c>
      <c r="N114" t="s">
        <v>18</v>
      </c>
    </row>
    <row r="115" spans="1:14" x14ac:dyDescent="0.45">
      <c r="A115">
        <v>347</v>
      </c>
      <c r="B115" t="s">
        <v>14</v>
      </c>
      <c r="C115" t="s">
        <v>170</v>
      </c>
      <c r="D115" t="s">
        <v>185</v>
      </c>
      <c r="E115">
        <v>14</v>
      </c>
      <c r="F115" s="1">
        <f t="shared" si="15"/>
        <v>0.23203487554493044</v>
      </c>
      <c r="G115" s="1">
        <f t="shared" si="16"/>
        <v>0.27853669977750023</v>
      </c>
      <c r="H115" s="2">
        <v>1300</v>
      </c>
      <c r="I115" s="5">
        <f t="shared" si="17"/>
        <v>32084</v>
      </c>
      <c r="J115" s="2">
        <v>67600</v>
      </c>
      <c r="K115" s="5">
        <f t="shared" si="18"/>
        <v>1668368</v>
      </c>
      <c r="L115">
        <v>24</v>
      </c>
      <c r="M115" t="s">
        <v>70</v>
      </c>
      <c r="N115" t="s">
        <v>18</v>
      </c>
    </row>
    <row r="116" spans="1:14" x14ac:dyDescent="0.45">
      <c r="A116">
        <v>348</v>
      </c>
      <c r="B116" t="s">
        <v>14</v>
      </c>
      <c r="C116" t="s">
        <v>170</v>
      </c>
      <c r="D116" t="s">
        <v>186</v>
      </c>
      <c r="E116">
        <v>15</v>
      </c>
      <c r="F116" s="1">
        <f t="shared" si="15"/>
        <v>0.21418603896455116</v>
      </c>
      <c r="G116" s="1">
        <f t="shared" si="16"/>
        <v>0.2571107997946156</v>
      </c>
      <c r="H116" s="2">
        <v>1200</v>
      </c>
      <c r="I116" s="5">
        <f t="shared" si="17"/>
        <v>29616</v>
      </c>
      <c r="J116" s="2">
        <v>62400</v>
      </c>
      <c r="K116" s="5">
        <f t="shared" si="18"/>
        <v>1540032</v>
      </c>
      <c r="L116">
        <v>23</v>
      </c>
      <c r="M116" t="s">
        <v>26</v>
      </c>
      <c r="N116" t="s">
        <v>18</v>
      </c>
    </row>
    <row r="117" spans="1:14" x14ac:dyDescent="0.45">
      <c r="A117">
        <v>349</v>
      </c>
      <c r="B117" t="s">
        <v>14</v>
      </c>
      <c r="C117" t="s">
        <v>170</v>
      </c>
      <c r="D117" t="s">
        <v>187</v>
      </c>
      <c r="E117">
        <v>16</v>
      </c>
      <c r="F117" s="1">
        <f t="shared" si="15"/>
        <v>0.16063952922341337</v>
      </c>
      <c r="G117" s="1">
        <f t="shared" si="16"/>
        <v>0.1928330998459617</v>
      </c>
      <c r="H117" s="2">
        <v>900</v>
      </c>
      <c r="I117" s="5">
        <f t="shared" si="17"/>
        <v>22212</v>
      </c>
      <c r="J117" s="2">
        <v>46800</v>
      </c>
      <c r="K117" s="5">
        <f t="shared" si="18"/>
        <v>1155024</v>
      </c>
      <c r="L117">
        <v>25</v>
      </c>
      <c r="M117" t="s">
        <v>26</v>
      </c>
      <c r="N117" t="s">
        <v>18</v>
      </c>
    </row>
    <row r="118" spans="1:14" x14ac:dyDescent="0.45">
      <c r="A118">
        <v>350</v>
      </c>
      <c r="B118" t="s">
        <v>14</v>
      </c>
      <c r="C118" t="s">
        <v>170</v>
      </c>
      <c r="D118" t="s">
        <v>188</v>
      </c>
      <c r="E118">
        <v>17</v>
      </c>
      <c r="F118" s="1">
        <f t="shared" si="15"/>
        <v>0.1356511580108824</v>
      </c>
      <c r="G118" s="1">
        <f t="shared" si="16"/>
        <v>0.1628368398699232</v>
      </c>
      <c r="H118" s="2">
        <v>760</v>
      </c>
      <c r="I118" s="5">
        <f t="shared" si="17"/>
        <v>18756.8</v>
      </c>
      <c r="J118" s="2">
        <v>39520</v>
      </c>
      <c r="K118" s="5">
        <f t="shared" si="18"/>
        <v>975353.6</v>
      </c>
      <c r="L118">
        <v>22</v>
      </c>
      <c r="M118" t="s">
        <v>66</v>
      </c>
      <c r="N118" t="s">
        <v>18</v>
      </c>
    </row>
    <row r="119" spans="1:14" x14ac:dyDescent="0.45">
      <c r="A119">
        <v>351</v>
      </c>
      <c r="B119" t="s">
        <v>14</v>
      </c>
      <c r="C119" t="s">
        <v>170</v>
      </c>
      <c r="D119" t="s">
        <v>189</v>
      </c>
      <c r="E119">
        <v>18</v>
      </c>
      <c r="F119" s="1">
        <f t="shared" si="15"/>
        <v>0.1356511580108824</v>
      </c>
      <c r="G119" s="1">
        <f t="shared" si="16"/>
        <v>0.1628368398699232</v>
      </c>
      <c r="H119" s="2">
        <v>760</v>
      </c>
      <c r="I119" s="5">
        <f t="shared" si="17"/>
        <v>18756.8</v>
      </c>
      <c r="J119" s="2">
        <v>39520</v>
      </c>
      <c r="K119" s="5">
        <f t="shared" si="18"/>
        <v>975353.6</v>
      </c>
      <c r="L119">
        <v>19</v>
      </c>
      <c r="M119" t="s">
        <v>68</v>
      </c>
      <c r="N119" t="s">
        <v>18</v>
      </c>
    </row>
    <row r="120" spans="1:14" x14ac:dyDescent="0.45">
      <c r="A120">
        <v>352</v>
      </c>
      <c r="B120" t="s">
        <v>14</v>
      </c>
      <c r="C120" t="s">
        <v>170</v>
      </c>
      <c r="D120" t="s">
        <v>190</v>
      </c>
      <c r="E120">
        <v>19</v>
      </c>
      <c r="F120" s="1">
        <f t="shared" si="15"/>
        <v>0.12494185606265484</v>
      </c>
      <c r="G120" s="1">
        <f t="shared" si="16"/>
        <v>0.14998129988019243</v>
      </c>
      <c r="H120" s="2">
        <v>700</v>
      </c>
      <c r="I120" s="5">
        <f t="shared" si="17"/>
        <v>17276</v>
      </c>
      <c r="J120" s="2">
        <v>36400</v>
      </c>
      <c r="K120" s="5">
        <f t="shared" si="18"/>
        <v>898352</v>
      </c>
      <c r="L120">
        <v>25</v>
      </c>
      <c r="M120" t="s">
        <v>28</v>
      </c>
      <c r="N120" t="s">
        <v>18</v>
      </c>
    </row>
    <row r="121" spans="1:14" x14ac:dyDescent="0.45">
      <c r="A121">
        <v>353</v>
      </c>
      <c r="B121" t="s">
        <v>14</v>
      </c>
      <c r="C121" t="s">
        <v>170</v>
      </c>
      <c r="D121" t="s">
        <v>191</v>
      </c>
      <c r="E121">
        <v>20</v>
      </c>
      <c r="F121" s="1">
        <f t="shared" si="15"/>
        <v>0.121372088746579</v>
      </c>
      <c r="G121" s="1">
        <f t="shared" si="16"/>
        <v>0.1456961198836155</v>
      </c>
      <c r="H121" s="2">
        <v>680</v>
      </c>
      <c r="I121" s="5">
        <f t="shared" si="17"/>
        <v>16782.400000000001</v>
      </c>
      <c r="J121" s="2">
        <v>35360</v>
      </c>
      <c r="K121" s="5">
        <f t="shared" si="18"/>
        <v>872684.8</v>
      </c>
      <c r="L121">
        <v>17</v>
      </c>
      <c r="M121" t="s">
        <v>65</v>
      </c>
      <c r="N121" t="s">
        <v>18</v>
      </c>
    </row>
    <row r="122" spans="1:14" x14ac:dyDescent="0.45">
      <c r="A122">
        <v>354</v>
      </c>
      <c r="B122" t="s">
        <v>14</v>
      </c>
      <c r="C122" t="s">
        <v>170</v>
      </c>
      <c r="D122" t="s">
        <v>192</v>
      </c>
      <c r="E122">
        <v>21</v>
      </c>
      <c r="F122" s="1">
        <f t="shared" si="15"/>
        <v>0.10709301948227558</v>
      </c>
      <c r="G122" s="1">
        <f t="shared" si="16"/>
        <v>0.1285553998973078</v>
      </c>
      <c r="H122" s="2">
        <v>600</v>
      </c>
      <c r="I122" s="5">
        <f t="shared" si="17"/>
        <v>14808</v>
      </c>
      <c r="J122" s="2">
        <v>31200</v>
      </c>
      <c r="K122" s="5">
        <f t="shared" si="18"/>
        <v>770016</v>
      </c>
      <c r="L122">
        <v>21</v>
      </c>
      <c r="M122" t="s">
        <v>17</v>
      </c>
      <c r="N122" t="s">
        <v>18</v>
      </c>
    </row>
    <row r="123" spans="1:14" x14ac:dyDescent="0.45">
      <c r="A123">
        <v>355</v>
      </c>
      <c r="B123" t="s">
        <v>14</v>
      </c>
      <c r="C123" t="s">
        <v>170</v>
      </c>
      <c r="D123" t="s">
        <v>193</v>
      </c>
      <c r="E123">
        <v>22</v>
      </c>
      <c r="F123" s="1">
        <f t="shared" si="15"/>
        <v>9.1029066559934244E-2</v>
      </c>
      <c r="G123" s="1">
        <f t="shared" si="16"/>
        <v>0.10927208991271162</v>
      </c>
      <c r="H123" s="2">
        <v>510</v>
      </c>
      <c r="I123" s="5">
        <f t="shared" si="17"/>
        <v>12586.8</v>
      </c>
      <c r="J123" s="2">
        <v>26520</v>
      </c>
      <c r="K123" s="5">
        <f t="shared" si="18"/>
        <v>654513.6</v>
      </c>
      <c r="L123">
        <v>21</v>
      </c>
      <c r="M123" t="s">
        <v>26</v>
      </c>
      <c r="N123" t="s">
        <v>18</v>
      </c>
    </row>
    <row r="124" spans="1:14" x14ac:dyDescent="0.45">
      <c r="A124">
        <v>356</v>
      </c>
      <c r="B124" t="s">
        <v>14</v>
      </c>
      <c r="C124" t="s">
        <v>170</v>
      </c>
      <c r="D124" t="s">
        <v>194</v>
      </c>
      <c r="E124">
        <v>23</v>
      </c>
      <c r="F124" s="1">
        <f t="shared" si="15"/>
        <v>8.9244182901896313E-2</v>
      </c>
      <c r="G124" s="1">
        <f t="shared" si="16"/>
        <v>0.10712949991442317</v>
      </c>
      <c r="H124" s="2">
        <v>500</v>
      </c>
      <c r="I124" s="5">
        <f t="shared" si="17"/>
        <v>12340</v>
      </c>
      <c r="J124" s="2">
        <v>26000</v>
      </c>
      <c r="K124" s="5">
        <f t="shared" si="18"/>
        <v>641680</v>
      </c>
      <c r="L124">
        <v>20</v>
      </c>
      <c r="M124" t="s">
        <v>50</v>
      </c>
      <c r="N124" t="s">
        <v>18</v>
      </c>
    </row>
    <row r="125" spans="1:14" x14ac:dyDescent="0.45">
      <c r="A125">
        <v>357</v>
      </c>
      <c r="B125" t="s">
        <v>14</v>
      </c>
      <c r="C125" t="s">
        <v>170</v>
      </c>
      <c r="D125" t="s">
        <v>195</v>
      </c>
      <c r="E125">
        <v>24</v>
      </c>
      <c r="F125" s="1">
        <f t="shared" si="15"/>
        <v>7.674999729563084E-2</v>
      </c>
      <c r="G125" s="1">
        <f t="shared" si="16"/>
        <v>9.213136992640393E-2</v>
      </c>
      <c r="H125" s="2">
        <v>430</v>
      </c>
      <c r="I125" s="5">
        <f t="shared" si="17"/>
        <v>10612.4</v>
      </c>
      <c r="J125" s="2">
        <v>22360</v>
      </c>
      <c r="K125" s="5">
        <f t="shared" si="18"/>
        <v>551844.80000000005</v>
      </c>
      <c r="L125">
        <v>21</v>
      </c>
      <c r="M125" t="s">
        <v>66</v>
      </c>
      <c r="N125" t="s">
        <v>18</v>
      </c>
    </row>
    <row r="126" spans="1:14" x14ac:dyDescent="0.45">
      <c r="A126">
        <v>358</v>
      </c>
      <c r="B126" t="s">
        <v>14</v>
      </c>
      <c r="C126" t="s">
        <v>170</v>
      </c>
      <c r="D126" t="s">
        <v>196</v>
      </c>
      <c r="E126">
        <v>25</v>
      </c>
      <c r="F126" s="1">
        <f t="shared" si="15"/>
        <v>5.7116277057213644E-2</v>
      </c>
      <c r="G126" s="1">
        <f t="shared" si="16"/>
        <v>6.8562879945230831E-2</v>
      </c>
      <c r="H126" s="2">
        <v>320</v>
      </c>
      <c r="I126" s="5">
        <f t="shared" si="17"/>
        <v>7897.6</v>
      </c>
      <c r="J126" s="2">
        <v>16640</v>
      </c>
      <c r="K126" s="5">
        <f t="shared" si="18"/>
        <v>410675.20000000001</v>
      </c>
      <c r="L126">
        <v>21</v>
      </c>
      <c r="M126" t="s">
        <v>26</v>
      </c>
      <c r="N126" t="s">
        <v>18</v>
      </c>
    </row>
    <row r="127" spans="1:14" x14ac:dyDescent="0.45">
      <c r="A127">
        <v>428</v>
      </c>
      <c r="B127" t="s">
        <v>14</v>
      </c>
      <c r="C127" t="s">
        <v>200</v>
      </c>
      <c r="D127" t="s">
        <v>201</v>
      </c>
      <c r="E127">
        <v>1</v>
      </c>
      <c r="F127" s="1">
        <f t="shared" si="15"/>
        <v>6.7825579005441199</v>
      </c>
      <c r="G127" s="1">
        <f t="shared" si="16"/>
        <v>8.1418419934961612</v>
      </c>
      <c r="H127" s="2">
        <v>38000</v>
      </c>
      <c r="I127" s="5">
        <f t="shared" si="17"/>
        <v>937840</v>
      </c>
      <c r="J127" s="2">
        <v>1976000</v>
      </c>
      <c r="K127" s="5">
        <f t="shared" si="18"/>
        <v>48767680</v>
      </c>
      <c r="L127">
        <v>30</v>
      </c>
      <c r="M127" t="s">
        <v>67</v>
      </c>
      <c r="N127" t="s">
        <v>18</v>
      </c>
    </row>
    <row r="128" spans="1:14" x14ac:dyDescent="0.45">
      <c r="A128">
        <v>429</v>
      </c>
      <c r="B128" t="s">
        <v>14</v>
      </c>
      <c r="C128" t="s">
        <v>200</v>
      </c>
      <c r="D128" t="s">
        <v>202</v>
      </c>
      <c r="E128">
        <v>2</v>
      </c>
      <c r="F128" s="1">
        <f t="shared" si="15"/>
        <v>6.6040695347403275</v>
      </c>
      <c r="G128" s="1">
        <f t="shared" si="16"/>
        <v>7.9275829936673139</v>
      </c>
      <c r="H128" s="2">
        <v>37000</v>
      </c>
      <c r="I128" s="5">
        <f t="shared" si="17"/>
        <v>913160</v>
      </c>
      <c r="J128" s="2">
        <v>1924000</v>
      </c>
      <c r="K128" s="5">
        <f t="shared" si="18"/>
        <v>47484320</v>
      </c>
      <c r="L128">
        <v>31</v>
      </c>
      <c r="M128" t="s">
        <v>17</v>
      </c>
      <c r="N128" t="s">
        <v>18</v>
      </c>
    </row>
    <row r="129" spans="1:14" x14ac:dyDescent="0.45">
      <c r="A129">
        <v>430</v>
      </c>
      <c r="B129" t="s">
        <v>14</v>
      </c>
      <c r="C129" t="s">
        <v>200</v>
      </c>
      <c r="D129" t="s">
        <v>203</v>
      </c>
      <c r="E129">
        <v>3</v>
      </c>
      <c r="F129" s="1">
        <f t="shared" si="15"/>
        <v>5.1761626083099861</v>
      </c>
      <c r="G129" s="1">
        <f t="shared" si="16"/>
        <v>6.2135109950365432</v>
      </c>
      <c r="H129" s="2">
        <v>29000</v>
      </c>
      <c r="I129" s="5">
        <f t="shared" si="17"/>
        <v>715720</v>
      </c>
      <c r="J129" s="2">
        <v>1508000</v>
      </c>
      <c r="K129" s="5">
        <f t="shared" si="18"/>
        <v>37217440</v>
      </c>
      <c r="L129">
        <v>28</v>
      </c>
      <c r="M129" t="s">
        <v>40</v>
      </c>
      <c r="N129" t="s">
        <v>104</v>
      </c>
    </row>
    <row r="130" spans="1:14" x14ac:dyDescent="0.45">
      <c r="A130">
        <v>431</v>
      </c>
      <c r="B130" t="s">
        <v>14</v>
      </c>
      <c r="C130" t="s">
        <v>200</v>
      </c>
      <c r="D130" t="s">
        <v>204</v>
      </c>
      <c r="E130">
        <v>4</v>
      </c>
      <c r="F130" s="1">
        <f t="shared" si="15"/>
        <v>3.3912789502720599</v>
      </c>
      <c r="G130" s="1">
        <f t="shared" si="16"/>
        <v>4.0709209967480806</v>
      </c>
      <c r="H130" s="2">
        <v>19000</v>
      </c>
      <c r="I130" s="5">
        <f t="shared" si="17"/>
        <v>468920</v>
      </c>
      <c r="J130" s="2">
        <v>988000</v>
      </c>
      <c r="K130" s="5">
        <f t="shared" si="18"/>
        <v>24383840</v>
      </c>
      <c r="L130">
        <v>25</v>
      </c>
      <c r="M130" t="s">
        <v>73</v>
      </c>
      <c r="N130" t="s">
        <v>18</v>
      </c>
    </row>
    <row r="131" spans="1:14" x14ac:dyDescent="0.45">
      <c r="A131">
        <v>432</v>
      </c>
      <c r="B131" t="s">
        <v>14</v>
      </c>
      <c r="C131" t="s">
        <v>200</v>
      </c>
      <c r="D131" t="s">
        <v>205</v>
      </c>
      <c r="E131">
        <v>5</v>
      </c>
      <c r="F131" s="1">
        <f t="shared" ref="F131:F194" si="19">K131/$P$7</f>
        <v>2.855813852860682</v>
      </c>
      <c r="G131" s="1">
        <f t="shared" ref="G131:G194" si="20">K131/$P$6</f>
        <v>3.4281439972615413</v>
      </c>
      <c r="H131" s="2">
        <v>16000</v>
      </c>
      <c r="I131" s="5">
        <f t="shared" ref="I131:I194" si="21">H131*$O$3</f>
        <v>394880</v>
      </c>
      <c r="J131" s="2">
        <v>832000</v>
      </c>
      <c r="K131" s="5">
        <f t="shared" ref="K131:K194" si="22">J131*$O$3</f>
        <v>20533760</v>
      </c>
      <c r="L131">
        <v>32</v>
      </c>
      <c r="M131" t="s">
        <v>17</v>
      </c>
      <c r="N131" t="s">
        <v>18</v>
      </c>
    </row>
    <row r="132" spans="1:14" x14ac:dyDescent="0.45">
      <c r="A132">
        <v>433</v>
      </c>
      <c r="B132" t="s">
        <v>14</v>
      </c>
      <c r="C132" t="s">
        <v>200</v>
      </c>
      <c r="D132" t="s">
        <v>206</v>
      </c>
      <c r="E132">
        <v>6</v>
      </c>
      <c r="F132" s="1">
        <f t="shared" si="19"/>
        <v>2.855813852860682</v>
      </c>
      <c r="G132" s="1">
        <f t="shared" si="20"/>
        <v>3.4281439972615413</v>
      </c>
      <c r="H132" s="2">
        <v>16000</v>
      </c>
      <c r="I132" s="5">
        <f t="shared" si="21"/>
        <v>394880</v>
      </c>
      <c r="J132" s="2">
        <v>832000</v>
      </c>
      <c r="K132" s="5">
        <f t="shared" si="22"/>
        <v>20533760</v>
      </c>
      <c r="L132">
        <v>32</v>
      </c>
      <c r="M132" t="s">
        <v>17</v>
      </c>
      <c r="N132" t="s">
        <v>207</v>
      </c>
    </row>
    <row r="133" spans="1:14" x14ac:dyDescent="0.45">
      <c r="A133">
        <v>434</v>
      </c>
      <c r="B133" t="s">
        <v>14</v>
      </c>
      <c r="C133" t="s">
        <v>200</v>
      </c>
      <c r="D133" t="s">
        <v>208</v>
      </c>
      <c r="E133">
        <v>7</v>
      </c>
      <c r="F133" s="1">
        <f t="shared" si="19"/>
        <v>2.855813852860682</v>
      </c>
      <c r="G133" s="1">
        <f t="shared" si="20"/>
        <v>3.4281439972615413</v>
      </c>
      <c r="H133" s="2">
        <v>16000</v>
      </c>
      <c r="I133" s="5">
        <f t="shared" si="21"/>
        <v>394880</v>
      </c>
      <c r="J133" s="2">
        <v>832000</v>
      </c>
      <c r="K133" s="5">
        <f t="shared" si="22"/>
        <v>20533760</v>
      </c>
      <c r="L133">
        <v>30</v>
      </c>
      <c r="M133" t="s">
        <v>72</v>
      </c>
      <c r="N133" t="s">
        <v>104</v>
      </c>
    </row>
    <row r="134" spans="1:14" x14ac:dyDescent="0.45">
      <c r="A134">
        <v>435</v>
      </c>
      <c r="B134" t="s">
        <v>14</v>
      </c>
      <c r="C134" t="s">
        <v>200</v>
      </c>
      <c r="D134" t="s">
        <v>209</v>
      </c>
      <c r="E134">
        <v>8</v>
      </c>
      <c r="F134" s="1">
        <f t="shared" si="19"/>
        <v>2.6773254870568897</v>
      </c>
      <c r="G134" s="1">
        <f t="shared" si="20"/>
        <v>3.2138849974326948</v>
      </c>
      <c r="H134" s="2">
        <v>15000</v>
      </c>
      <c r="I134" s="5">
        <f t="shared" si="21"/>
        <v>370200</v>
      </c>
      <c r="J134" s="2">
        <v>780000</v>
      </c>
      <c r="K134" s="5">
        <f t="shared" si="22"/>
        <v>19250400</v>
      </c>
      <c r="L134">
        <v>31</v>
      </c>
      <c r="M134" t="s">
        <v>75</v>
      </c>
      <c r="N134" t="s">
        <v>207</v>
      </c>
    </row>
    <row r="135" spans="1:14" x14ac:dyDescent="0.45">
      <c r="A135">
        <v>436</v>
      </c>
      <c r="B135" t="s">
        <v>14</v>
      </c>
      <c r="C135" t="s">
        <v>200</v>
      </c>
      <c r="D135" t="s">
        <v>210</v>
      </c>
      <c r="E135">
        <v>9</v>
      </c>
      <c r="F135" s="1">
        <f t="shared" si="19"/>
        <v>2.6773254870568897</v>
      </c>
      <c r="G135" s="1">
        <f t="shared" si="20"/>
        <v>3.2138849974326948</v>
      </c>
      <c r="H135" s="2">
        <v>15000</v>
      </c>
      <c r="I135" s="5">
        <f t="shared" si="21"/>
        <v>370200</v>
      </c>
      <c r="J135" s="2">
        <v>780000</v>
      </c>
      <c r="K135" s="5">
        <f t="shared" si="22"/>
        <v>19250400</v>
      </c>
      <c r="L135">
        <v>31</v>
      </c>
      <c r="M135" t="s">
        <v>17</v>
      </c>
      <c r="N135" t="s">
        <v>18</v>
      </c>
    </row>
    <row r="136" spans="1:14" x14ac:dyDescent="0.45">
      <c r="A136">
        <v>437</v>
      </c>
      <c r="B136" t="s">
        <v>14</v>
      </c>
      <c r="C136" t="s">
        <v>200</v>
      </c>
      <c r="D136" t="s">
        <v>211</v>
      </c>
      <c r="E136">
        <v>10</v>
      </c>
      <c r="F136" s="1">
        <f t="shared" si="19"/>
        <v>2.1418603896455117</v>
      </c>
      <c r="G136" s="1">
        <f t="shared" si="20"/>
        <v>2.571107997946156</v>
      </c>
      <c r="H136" s="2">
        <v>12000</v>
      </c>
      <c r="I136" s="5">
        <f t="shared" si="21"/>
        <v>296160</v>
      </c>
      <c r="J136" s="2">
        <v>624000</v>
      </c>
      <c r="K136" s="5">
        <f t="shared" si="22"/>
        <v>15400320</v>
      </c>
      <c r="L136">
        <v>25</v>
      </c>
      <c r="M136" t="s">
        <v>73</v>
      </c>
      <c r="N136" t="s">
        <v>104</v>
      </c>
    </row>
    <row r="137" spans="1:14" x14ac:dyDescent="0.45">
      <c r="A137">
        <v>438</v>
      </c>
      <c r="B137" t="s">
        <v>14</v>
      </c>
      <c r="C137" t="s">
        <v>200</v>
      </c>
      <c r="D137" t="s">
        <v>212</v>
      </c>
      <c r="E137">
        <v>11</v>
      </c>
      <c r="F137" s="1">
        <f t="shared" si="19"/>
        <v>1.7848836580379264</v>
      </c>
      <c r="G137" s="1">
        <f t="shared" si="20"/>
        <v>2.1425899982884631</v>
      </c>
      <c r="H137" s="2">
        <v>10000</v>
      </c>
      <c r="I137" s="5">
        <f t="shared" si="21"/>
        <v>246800</v>
      </c>
      <c r="J137" s="2">
        <v>520000</v>
      </c>
      <c r="K137" s="5">
        <f t="shared" si="22"/>
        <v>12833600</v>
      </c>
      <c r="L137">
        <v>28</v>
      </c>
      <c r="M137" t="s">
        <v>40</v>
      </c>
      <c r="N137" t="s">
        <v>18</v>
      </c>
    </row>
    <row r="138" spans="1:14" x14ac:dyDescent="0.45">
      <c r="A138">
        <v>439</v>
      </c>
      <c r="B138" t="s">
        <v>14</v>
      </c>
      <c r="C138" t="s">
        <v>200</v>
      </c>
      <c r="D138" t="s">
        <v>213</v>
      </c>
      <c r="E138">
        <v>12</v>
      </c>
      <c r="F138" s="1">
        <f t="shared" si="19"/>
        <v>1.6777906385556507</v>
      </c>
      <c r="G138" s="1">
        <f t="shared" si="20"/>
        <v>2.0140345983911554</v>
      </c>
      <c r="H138" s="2">
        <v>9400</v>
      </c>
      <c r="I138" s="5">
        <f t="shared" si="21"/>
        <v>231992</v>
      </c>
      <c r="J138" s="2">
        <v>488800</v>
      </c>
      <c r="K138" s="5">
        <f t="shared" si="22"/>
        <v>12063584</v>
      </c>
      <c r="L138">
        <v>33</v>
      </c>
      <c r="M138" t="s">
        <v>26</v>
      </c>
      <c r="N138" t="s">
        <v>18</v>
      </c>
    </row>
    <row r="139" spans="1:14" x14ac:dyDescent="0.45">
      <c r="A139">
        <v>440</v>
      </c>
      <c r="B139" t="s">
        <v>14</v>
      </c>
      <c r="C139" t="s">
        <v>200</v>
      </c>
      <c r="D139" t="s">
        <v>214</v>
      </c>
      <c r="E139">
        <v>13</v>
      </c>
      <c r="F139" s="1">
        <f t="shared" si="19"/>
        <v>1.5171511093322374</v>
      </c>
      <c r="G139" s="1">
        <f t="shared" si="20"/>
        <v>1.8212014985451939</v>
      </c>
      <c r="H139" s="2">
        <v>8500</v>
      </c>
      <c r="I139" s="5">
        <f t="shared" si="21"/>
        <v>209780</v>
      </c>
      <c r="J139" s="2">
        <v>442000</v>
      </c>
      <c r="K139" s="5">
        <f t="shared" si="22"/>
        <v>10908560</v>
      </c>
      <c r="L139">
        <v>25</v>
      </c>
      <c r="M139" t="s">
        <v>28</v>
      </c>
      <c r="N139" t="s">
        <v>18</v>
      </c>
    </row>
    <row r="140" spans="1:14" x14ac:dyDescent="0.45">
      <c r="A140">
        <v>441</v>
      </c>
      <c r="B140" t="s">
        <v>14</v>
      </c>
      <c r="C140" t="s">
        <v>200</v>
      </c>
      <c r="D140" t="s">
        <v>215</v>
      </c>
      <c r="E140">
        <v>14</v>
      </c>
      <c r="F140" s="1">
        <f t="shared" si="19"/>
        <v>1.4457557630107203</v>
      </c>
      <c r="G140" s="1">
        <f t="shared" si="20"/>
        <v>1.7354978986136553</v>
      </c>
      <c r="H140" s="2">
        <v>8100</v>
      </c>
      <c r="I140" s="5">
        <f t="shared" si="21"/>
        <v>199908</v>
      </c>
      <c r="J140" s="2">
        <v>421200</v>
      </c>
      <c r="K140" s="5">
        <f t="shared" si="22"/>
        <v>10395216</v>
      </c>
      <c r="L140">
        <v>34</v>
      </c>
      <c r="M140" t="s">
        <v>28</v>
      </c>
      <c r="N140" t="s">
        <v>18</v>
      </c>
    </row>
    <row r="141" spans="1:14" x14ac:dyDescent="0.45">
      <c r="A141">
        <v>442</v>
      </c>
      <c r="B141" t="s">
        <v>14</v>
      </c>
      <c r="C141" t="s">
        <v>200</v>
      </c>
      <c r="D141" t="s">
        <v>216</v>
      </c>
      <c r="E141">
        <v>15</v>
      </c>
      <c r="F141" s="1">
        <f t="shared" si="19"/>
        <v>1.4457557630107203</v>
      </c>
      <c r="G141" s="1">
        <f t="shared" si="20"/>
        <v>1.7354978986136553</v>
      </c>
      <c r="H141" s="2">
        <v>8100</v>
      </c>
      <c r="I141" s="5">
        <f t="shared" si="21"/>
        <v>199908</v>
      </c>
      <c r="J141" s="2">
        <v>421200</v>
      </c>
      <c r="K141" s="5">
        <f t="shared" si="22"/>
        <v>10395216</v>
      </c>
      <c r="L141">
        <v>25</v>
      </c>
      <c r="M141" t="s">
        <v>26</v>
      </c>
      <c r="N141" t="s">
        <v>104</v>
      </c>
    </row>
    <row r="142" spans="1:14" x14ac:dyDescent="0.45">
      <c r="A142">
        <v>443</v>
      </c>
      <c r="B142" t="s">
        <v>14</v>
      </c>
      <c r="C142" t="s">
        <v>200</v>
      </c>
      <c r="D142" t="s">
        <v>217</v>
      </c>
      <c r="E142">
        <v>16</v>
      </c>
      <c r="F142" s="1">
        <f t="shared" si="19"/>
        <v>1.2315697240461692</v>
      </c>
      <c r="G142" s="1">
        <f t="shared" si="20"/>
        <v>1.4783870988190397</v>
      </c>
      <c r="H142" s="2">
        <v>6900</v>
      </c>
      <c r="I142" s="5">
        <f t="shared" si="21"/>
        <v>170292</v>
      </c>
      <c r="J142" s="2">
        <v>358800</v>
      </c>
      <c r="K142" s="5">
        <f t="shared" si="22"/>
        <v>8855184</v>
      </c>
      <c r="L142">
        <v>26</v>
      </c>
      <c r="M142" t="s">
        <v>45</v>
      </c>
      <c r="N142" t="s">
        <v>18</v>
      </c>
    </row>
    <row r="143" spans="1:14" x14ac:dyDescent="0.45">
      <c r="A143">
        <v>444</v>
      </c>
      <c r="B143" t="s">
        <v>14</v>
      </c>
      <c r="C143" t="s">
        <v>200</v>
      </c>
      <c r="D143" t="s">
        <v>218</v>
      </c>
      <c r="E143">
        <v>17</v>
      </c>
      <c r="F143" s="1">
        <f t="shared" si="19"/>
        <v>1.1244767045638937</v>
      </c>
      <c r="G143" s="1">
        <f t="shared" si="20"/>
        <v>1.3498316989217318</v>
      </c>
      <c r="H143" s="2">
        <v>6300</v>
      </c>
      <c r="I143" s="5">
        <f t="shared" si="21"/>
        <v>155484</v>
      </c>
      <c r="J143" s="2">
        <v>327600</v>
      </c>
      <c r="K143" s="5">
        <f t="shared" si="22"/>
        <v>8085168</v>
      </c>
      <c r="L143">
        <v>26</v>
      </c>
      <c r="M143" t="s">
        <v>26</v>
      </c>
      <c r="N143" t="s">
        <v>18</v>
      </c>
    </row>
    <row r="144" spans="1:14" x14ac:dyDescent="0.45">
      <c r="A144">
        <v>445</v>
      </c>
      <c r="B144" t="s">
        <v>14</v>
      </c>
      <c r="C144" t="s">
        <v>200</v>
      </c>
      <c r="D144" t="s">
        <v>219</v>
      </c>
      <c r="E144">
        <v>18</v>
      </c>
      <c r="F144" s="1">
        <f t="shared" si="19"/>
        <v>0.83889531927782535</v>
      </c>
      <c r="G144" s="1">
        <f t="shared" si="20"/>
        <v>1.0070172991955777</v>
      </c>
      <c r="H144" s="2">
        <v>4700</v>
      </c>
      <c r="I144" s="5">
        <f t="shared" si="21"/>
        <v>115996</v>
      </c>
      <c r="J144" s="2">
        <v>244400</v>
      </c>
      <c r="K144" s="5">
        <f t="shared" si="22"/>
        <v>6031792</v>
      </c>
      <c r="L144">
        <v>21</v>
      </c>
      <c r="M144" t="s">
        <v>71</v>
      </c>
      <c r="N144" t="s">
        <v>18</v>
      </c>
    </row>
    <row r="145" spans="1:14" x14ac:dyDescent="0.45">
      <c r="A145">
        <v>446</v>
      </c>
      <c r="B145" t="s">
        <v>14</v>
      </c>
      <c r="C145" t="s">
        <v>200</v>
      </c>
      <c r="D145" t="s">
        <v>220</v>
      </c>
      <c r="E145">
        <v>19</v>
      </c>
      <c r="F145" s="1">
        <f t="shared" si="19"/>
        <v>0.62470928031327422</v>
      </c>
      <c r="G145" s="1">
        <f t="shared" si="20"/>
        <v>0.7499064994009621</v>
      </c>
      <c r="H145" s="2">
        <v>3500</v>
      </c>
      <c r="I145" s="5">
        <f t="shared" si="21"/>
        <v>86380</v>
      </c>
      <c r="J145" s="2">
        <v>182000</v>
      </c>
      <c r="K145" s="5">
        <f t="shared" si="22"/>
        <v>4491760</v>
      </c>
      <c r="L145">
        <v>21</v>
      </c>
      <c r="M145" t="s">
        <v>71</v>
      </c>
      <c r="N145" t="s">
        <v>18</v>
      </c>
    </row>
    <row r="146" spans="1:14" x14ac:dyDescent="0.45">
      <c r="A146">
        <v>447</v>
      </c>
      <c r="B146" t="s">
        <v>14</v>
      </c>
      <c r="C146" t="s">
        <v>200</v>
      </c>
      <c r="D146" t="s">
        <v>221</v>
      </c>
      <c r="E146">
        <v>20</v>
      </c>
      <c r="F146" s="1">
        <f t="shared" si="19"/>
        <v>0.62470928031327422</v>
      </c>
      <c r="G146" s="1">
        <f t="shared" si="20"/>
        <v>0.7499064994009621</v>
      </c>
      <c r="H146" s="2">
        <v>3500</v>
      </c>
      <c r="I146" s="5">
        <f t="shared" si="21"/>
        <v>86380</v>
      </c>
      <c r="J146" s="2">
        <v>182000</v>
      </c>
      <c r="K146" s="5">
        <f t="shared" si="22"/>
        <v>4491760</v>
      </c>
      <c r="L146">
        <v>21</v>
      </c>
      <c r="M146" t="s">
        <v>73</v>
      </c>
      <c r="N146" t="s">
        <v>18</v>
      </c>
    </row>
    <row r="147" spans="1:14" x14ac:dyDescent="0.45">
      <c r="A147">
        <v>448</v>
      </c>
      <c r="B147" t="s">
        <v>14</v>
      </c>
      <c r="C147" t="s">
        <v>200</v>
      </c>
      <c r="D147" t="s">
        <v>222</v>
      </c>
      <c r="E147">
        <v>21</v>
      </c>
      <c r="F147" s="1">
        <f t="shared" si="19"/>
        <v>0.51761626083099865</v>
      </c>
      <c r="G147" s="1">
        <f t="shared" si="20"/>
        <v>0.6213510995036543</v>
      </c>
      <c r="H147" s="2">
        <v>2900</v>
      </c>
      <c r="I147" s="5">
        <f t="shared" si="21"/>
        <v>71572</v>
      </c>
      <c r="J147" s="2">
        <v>150800</v>
      </c>
      <c r="K147" s="5">
        <f t="shared" si="22"/>
        <v>3721744</v>
      </c>
      <c r="L147">
        <v>25</v>
      </c>
      <c r="M147" t="s">
        <v>105</v>
      </c>
      <c r="N147" t="s">
        <v>223</v>
      </c>
    </row>
    <row r="148" spans="1:14" x14ac:dyDescent="0.45">
      <c r="A148">
        <v>449</v>
      </c>
      <c r="B148" t="s">
        <v>14</v>
      </c>
      <c r="C148" t="s">
        <v>200</v>
      </c>
      <c r="D148" t="s">
        <v>224</v>
      </c>
      <c r="E148">
        <v>22</v>
      </c>
      <c r="F148" s="1">
        <f t="shared" si="19"/>
        <v>0.44622091450948159</v>
      </c>
      <c r="G148" s="1">
        <f t="shared" si="20"/>
        <v>0.53564749957211577</v>
      </c>
      <c r="H148" s="2">
        <v>2500</v>
      </c>
      <c r="I148" s="5">
        <f t="shared" si="21"/>
        <v>61700</v>
      </c>
      <c r="J148" s="2">
        <v>130000</v>
      </c>
      <c r="K148" s="5">
        <f t="shared" si="22"/>
        <v>3208400</v>
      </c>
      <c r="L148">
        <v>20</v>
      </c>
      <c r="M148" t="s">
        <v>43</v>
      </c>
      <c r="N148" t="s">
        <v>18</v>
      </c>
    </row>
    <row r="149" spans="1:14" x14ac:dyDescent="0.45">
      <c r="A149">
        <v>450</v>
      </c>
      <c r="B149" t="s">
        <v>14</v>
      </c>
      <c r="C149" t="s">
        <v>200</v>
      </c>
      <c r="D149" t="s">
        <v>225</v>
      </c>
      <c r="E149">
        <v>23</v>
      </c>
      <c r="F149" s="1">
        <f t="shared" si="19"/>
        <v>0.44622091450948159</v>
      </c>
      <c r="G149" s="1">
        <f t="shared" si="20"/>
        <v>0.53564749957211577</v>
      </c>
      <c r="H149" s="2">
        <v>2500</v>
      </c>
      <c r="I149" s="5">
        <f t="shared" si="21"/>
        <v>61700</v>
      </c>
      <c r="J149" s="2">
        <v>130000</v>
      </c>
      <c r="K149" s="5">
        <f t="shared" si="22"/>
        <v>3208400</v>
      </c>
      <c r="L149">
        <v>24</v>
      </c>
      <c r="M149" t="s">
        <v>17</v>
      </c>
      <c r="N149" t="s">
        <v>18</v>
      </c>
    </row>
    <row r="150" spans="1:14" x14ac:dyDescent="0.45">
      <c r="A150">
        <v>451</v>
      </c>
      <c r="B150" t="s">
        <v>14</v>
      </c>
      <c r="C150" t="s">
        <v>200</v>
      </c>
      <c r="D150" t="s">
        <v>226</v>
      </c>
      <c r="E150">
        <v>24</v>
      </c>
      <c r="F150" s="1">
        <f t="shared" si="19"/>
        <v>0.37482556818796453</v>
      </c>
      <c r="G150" s="1">
        <f t="shared" si="20"/>
        <v>0.44994389964057729</v>
      </c>
      <c r="H150" s="2">
        <v>2100</v>
      </c>
      <c r="I150" s="5">
        <f t="shared" si="21"/>
        <v>51828</v>
      </c>
      <c r="J150" s="2">
        <v>109200</v>
      </c>
      <c r="K150" s="5">
        <f t="shared" si="22"/>
        <v>2695056</v>
      </c>
      <c r="L150">
        <v>23</v>
      </c>
      <c r="M150" t="s">
        <v>63</v>
      </c>
      <c r="N150" t="s">
        <v>18</v>
      </c>
    </row>
    <row r="151" spans="1:14" x14ac:dyDescent="0.45">
      <c r="A151">
        <v>452</v>
      </c>
      <c r="B151" t="s">
        <v>14</v>
      </c>
      <c r="C151" t="s">
        <v>200</v>
      </c>
      <c r="D151" t="s">
        <v>227</v>
      </c>
      <c r="E151">
        <v>25</v>
      </c>
      <c r="F151" s="1">
        <f t="shared" si="19"/>
        <v>0.33912789502720603</v>
      </c>
      <c r="G151" s="1">
        <f t="shared" si="20"/>
        <v>0.40709209967480803</v>
      </c>
      <c r="H151" s="2">
        <v>1900</v>
      </c>
      <c r="I151" s="5">
        <f t="shared" si="21"/>
        <v>46892</v>
      </c>
      <c r="J151" s="2">
        <v>98800</v>
      </c>
      <c r="K151" s="5">
        <f t="shared" si="22"/>
        <v>2438384</v>
      </c>
      <c r="L151">
        <v>21</v>
      </c>
      <c r="M151" t="s">
        <v>70</v>
      </c>
      <c r="N151" t="s">
        <v>18</v>
      </c>
    </row>
    <row r="152" spans="1:14" x14ac:dyDescent="0.45">
      <c r="A152">
        <v>528</v>
      </c>
      <c r="B152" t="s">
        <v>14</v>
      </c>
      <c r="C152" t="s">
        <v>233</v>
      </c>
      <c r="D152" t="s">
        <v>234</v>
      </c>
      <c r="E152">
        <v>1</v>
      </c>
      <c r="F152" s="1">
        <f t="shared" si="19"/>
        <v>1.6599418019752714</v>
      </c>
      <c r="G152" s="1">
        <f t="shared" si="20"/>
        <v>1.9926086984082709</v>
      </c>
      <c r="H152" s="2">
        <v>9300</v>
      </c>
      <c r="I152" s="5">
        <f t="shared" si="21"/>
        <v>229524</v>
      </c>
      <c r="J152" s="2">
        <v>483600</v>
      </c>
      <c r="K152" s="5">
        <f t="shared" si="22"/>
        <v>11935248</v>
      </c>
      <c r="L152">
        <v>31</v>
      </c>
      <c r="M152" t="s">
        <v>26</v>
      </c>
      <c r="N152" t="s">
        <v>18</v>
      </c>
    </row>
    <row r="153" spans="1:14" x14ac:dyDescent="0.45">
      <c r="A153">
        <v>529</v>
      </c>
      <c r="B153" t="s">
        <v>14</v>
      </c>
      <c r="C153" t="s">
        <v>233</v>
      </c>
      <c r="D153" t="s">
        <v>235</v>
      </c>
      <c r="E153">
        <v>2</v>
      </c>
      <c r="F153" s="1">
        <f t="shared" si="19"/>
        <v>1.6063952922341338</v>
      </c>
      <c r="G153" s="1">
        <f t="shared" si="20"/>
        <v>1.9283309984596169</v>
      </c>
      <c r="H153" s="2">
        <v>9000</v>
      </c>
      <c r="I153" s="5">
        <f t="shared" si="21"/>
        <v>222120</v>
      </c>
      <c r="J153" s="2">
        <v>468000</v>
      </c>
      <c r="K153" s="5">
        <f t="shared" si="22"/>
        <v>11550240</v>
      </c>
      <c r="L153">
        <v>37</v>
      </c>
      <c r="M153" t="s">
        <v>28</v>
      </c>
      <c r="N153" t="s">
        <v>34</v>
      </c>
    </row>
    <row r="154" spans="1:14" x14ac:dyDescent="0.45">
      <c r="A154">
        <v>530</v>
      </c>
      <c r="B154" t="s">
        <v>14</v>
      </c>
      <c r="C154" t="s">
        <v>233</v>
      </c>
      <c r="D154" t="s">
        <v>236</v>
      </c>
      <c r="E154">
        <v>3</v>
      </c>
      <c r="F154" s="1">
        <f t="shared" si="19"/>
        <v>1.5706976190733752</v>
      </c>
      <c r="G154" s="1">
        <f t="shared" si="20"/>
        <v>1.8854791984938477</v>
      </c>
      <c r="H154" s="2">
        <v>8800</v>
      </c>
      <c r="I154" s="5">
        <f t="shared" si="21"/>
        <v>217184</v>
      </c>
      <c r="J154" s="2">
        <v>457600</v>
      </c>
      <c r="K154" s="5">
        <f t="shared" si="22"/>
        <v>11293568</v>
      </c>
      <c r="L154">
        <v>36</v>
      </c>
      <c r="M154" t="s">
        <v>17</v>
      </c>
      <c r="N154" t="s">
        <v>18</v>
      </c>
    </row>
    <row r="155" spans="1:14" x14ac:dyDescent="0.45">
      <c r="A155">
        <v>531</v>
      </c>
      <c r="B155" t="s">
        <v>14</v>
      </c>
      <c r="C155" t="s">
        <v>233</v>
      </c>
      <c r="D155" t="s">
        <v>237</v>
      </c>
      <c r="E155">
        <v>4</v>
      </c>
      <c r="F155" s="1">
        <f t="shared" si="19"/>
        <v>1.552848782492996</v>
      </c>
      <c r="G155" s="1">
        <f t="shared" si="20"/>
        <v>1.864053298510963</v>
      </c>
      <c r="H155" s="2">
        <v>8700</v>
      </c>
      <c r="I155" s="5">
        <f t="shared" si="21"/>
        <v>214716</v>
      </c>
      <c r="J155" s="2">
        <v>452400</v>
      </c>
      <c r="K155" s="5">
        <f t="shared" si="22"/>
        <v>11165232</v>
      </c>
      <c r="L155">
        <v>30</v>
      </c>
      <c r="M155" t="s">
        <v>66</v>
      </c>
      <c r="N155" t="s">
        <v>18</v>
      </c>
    </row>
    <row r="156" spans="1:14" x14ac:dyDescent="0.45">
      <c r="A156">
        <v>532</v>
      </c>
      <c r="B156" t="s">
        <v>14</v>
      </c>
      <c r="C156" t="s">
        <v>233</v>
      </c>
      <c r="D156" t="s">
        <v>238</v>
      </c>
      <c r="E156">
        <v>5</v>
      </c>
      <c r="F156" s="1">
        <f t="shared" si="19"/>
        <v>1.4636045995910996</v>
      </c>
      <c r="G156" s="1">
        <f t="shared" si="20"/>
        <v>1.7569237985965398</v>
      </c>
      <c r="H156" s="2">
        <v>8200</v>
      </c>
      <c r="I156" s="5">
        <f t="shared" si="21"/>
        <v>202376</v>
      </c>
      <c r="J156" s="2">
        <v>426400</v>
      </c>
      <c r="K156" s="5">
        <f t="shared" si="22"/>
        <v>10523552</v>
      </c>
      <c r="L156">
        <v>26</v>
      </c>
      <c r="M156" t="s">
        <v>30</v>
      </c>
      <c r="N156" t="s">
        <v>18</v>
      </c>
    </row>
    <row r="157" spans="1:14" x14ac:dyDescent="0.45">
      <c r="A157">
        <v>533</v>
      </c>
      <c r="B157" t="s">
        <v>14</v>
      </c>
      <c r="C157" t="s">
        <v>233</v>
      </c>
      <c r="D157" t="s">
        <v>239</v>
      </c>
      <c r="E157">
        <v>6</v>
      </c>
      <c r="F157" s="1">
        <f t="shared" si="19"/>
        <v>1.160174377724652</v>
      </c>
      <c r="G157" s="1">
        <f t="shared" si="20"/>
        <v>1.3926834988875012</v>
      </c>
      <c r="H157" s="2">
        <v>6500</v>
      </c>
      <c r="I157" s="5">
        <f t="shared" si="21"/>
        <v>160420</v>
      </c>
      <c r="J157" s="2">
        <v>338000</v>
      </c>
      <c r="K157" s="5">
        <f t="shared" si="22"/>
        <v>8341840</v>
      </c>
      <c r="L157">
        <v>32</v>
      </c>
      <c r="M157" t="s">
        <v>17</v>
      </c>
      <c r="N157" t="s">
        <v>18</v>
      </c>
    </row>
    <row r="158" spans="1:14" x14ac:dyDescent="0.45">
      <c r="A158">
        <v>534</v>
      </c>
      <c r="B158" t="s">
        <v>14</v>
      </c>
      <c r="C158" t="s">
        <v>233</v>
      </c>
      <c r="D158" t="s">
        <v>240</v>
      </c>
      <c r="E158">
        <v>7</v>
      </c>
      <c r="F158" s="1">
        <f t="shared" si="19"/>
        <v>1.160174377724652</v>
      </c>
      <c r="G158" s="1">
        <f t="shared" si="20"/>
        <v>1.3926834988875012</v>
      </c>
      <c r="H158" s="2">
        <v>6500</v>
      </c>
      <c r="I158" s="5">
        <f t="shared" si="21"/>
        <v>160420</v>
      </c>
      <c r="J158" s="2">
        <v>338000</v>
      </c>
      <c r="K158" s="5">
        <f t="shared" si="22"/>
        <v>8341840</v>
      </c>
      <c r="L158">
        <v>26</v>
      </c>
      <c r="M158" t="s">
        <v>40</v>
      </c>
      <c r="N158" t="s">
        <v>18</v>
      </c>
    </row>
    <row r="159" spans="1:14" x14ac:dyDescent="0.45">
      <c r="A159">
        <v>535</v>
      </c>
      <c r="B159" t="s">
        <v>14</v>
      </c>
      <c r="C159" t="s">
        <v>233</v>
      </c>
      <c r="D159" t="s">
        <v>241</v>
      </c>
      <c r="E159">
        <v>8</v>
      </c>
      <c r="F159" s="1">
        <f t="shared" si="19"/>
        <v>1.142325541144273</v>
      </c>
      <c r="G159" s="1">
        <f t="shared" si="20"/>
        <v>1.3712575989046165</v>
      </c>
      <c r="H159" s="2">
        <v>6400</v>
      </c>
      <c r="I159" s="5">
        <f t="shared" si="21"/>
        <v>157952</v>
      </c>
      <c r="J159" s="2">
        <v>332800</v>
      </c>
      <c r="K159" s="5">
        <f t="shared" si="22"/>
        <v>8213504</v>
      </c>
      <c r="L159">
        <v>31</v>
      </c>
      <c r="M159" t="s">
        <v>50</v>
      </c>
      <c r="N159" t="s">
        <v>18</v>
      </c>
    </row>
    <row r="160" spans="1:14" x14ac:dyDescent="0.45">
      <c r="A160">
        <v>536</v>
      </c>
      <c r="B160" t="s">
        <v>14</v>
      </c>
      <c r="C160" t="s">
        <v>233</v>
      </c>
      <c r="D160" t="s">
        <v>242</v>
      </c>
      <c r="E160">
        <v>9</v>
      </c>
      <c r="F160" s="1">
        <f t="shared" si="19"/>
        <v>0.96383717534048019</v>
      </c>
      <c r="G160" s="1">
        <f t="shared" si="20"/>
        <v>1.1569985990757701</v>
      </c>
      <c r="H160" s="2">
        <v>5400</v>
      </c>
      <c r="I160" s="5">
        <f t="shared" si="21"/>
        <v>133272</v>
      </c>
      <c r="J160" s="2">
        <v>280800</v>
      </c>
      <c r="K160" s="5">
        <f t="shared" si="22"/>
        <v>6930144</v>
      </c>
      <c r="L160">
        <v>34</v>
      </c>
      <c r="M160" t="s">
        <v>45</v>
      </c>
      <c r="N160" t="s">
        <v>104</v>
      </c>
    </row>
    <row r="161" spans="1:14" x14ac:dyDescent="0.45">
      <c r="A161">
        <v>537</v>
      </c>
      <c r="B161" t="s">
        <v>14</v>
      </c>
      <c r="C161" t="s">
        <v>233</v>
      </c>
      <c r="D161" t="s">
        <v>243</v>
      </c>
      <c r="E161">
        <v>10</v>
      </c>
      <c r="F161" s="1">
        <f t="shared" si="19"/>
        <v>0.8745929924385839</v>
      </c>
      <c r="G161" s="1">
        <f t="shared" si="20"/>
        <v>1.0498690991613471</v>
      </c>
      <c r="H161" s="2">
        <v>4900</v>
      </c>
      <c r="I161" s="5">
        <f t="shared" si="21"/>
        <v>120932</v>
      </c>
      <c r="J161" s="2">
        <v>254800</v>
      </c>
      <c r="K161" s="5">
        <f t="shared" si="22"/>
        <v>6288464</v>
      </c>
      <c r="L161">
        <v>26</v>
      </c>
      <c r="M161" t="s">
        <v>45</v>
      </c>
      <c r="N161" t="s">
        <v>18</v>
      </c>
    </row>
    <row r="162" spans="1:14" x14ac:dyDescent="0.45">
      <c r="A162">
        <v>538</v>
      </c>
      <c r="B162" t="s">
        <v>14</v>
      </c>
      <c r="C162" t="s">
        <v>233</v>
      </c>
      <c r="D162" t="s">
        <v>244</v>
      </c>
      <c r="E162">
        <v>11</v>
      </c>
      <c r="F162" s="1">
        <f t="shared" si="19"/>
        <v>0.83889531927782535</v>
      </c>
      <c r="G162" s="1">
        <f t="shared" si="20"/>
        <v>1.0070172991955777</v>
      </c>
      <c r="H162" s="2">
        <v>4700</v>
      </c>
      <c r="I162" s="5">
        <f t="shared" si="21"/>
        <v>115996</v>
      </c>
      <c r="J162" s="2">
        <v>244400</v>
      </c>
      <c r="K162" s="5">
        <f t="shared" si="22"/>
        <v>6031792</v>
      </c>
      <c r="L162">
        <v>31</v>
      </c>
      <c r="M162" t="s">
        <v>30</v>
      </c>
      <c r="N162" t="s">
        <v>18</v>
      </c>
    </row>
    <row r="163" spans="1:14" x14ac:dyDescent="0.45">
      <c r="A163">
        <v>539</v>
      </c>
      <c r="B163" t="s">
        <v>14</v>
      </c>
      <c r="C163" t="s">
        <v>233</v>
      </c>
      <c r="D163" t="s">
        <v>245</v>
      </c>
      <c r="E163">
        <v>12</v>
      </c>
      <c r="F163" s="1">
        <f t="shared" si="19"/>
        <v>0.78534880953668762</v>
      </c>
      <c r="G163" s="1">
        <f t="shared" si="20"/>
        <v>0.94273959924692385</v>
      </c>
      <c r="H163" s="2">
        <v>4400</v>
      </c>
      <c r="I163" s="5">
        <f t="shared" si="21"/>
        <v>108592</v>
      </c>
      <c r="J163" s="2">
        <v>228800</v>
      </c>
      <c r="K163" s="5">
        <f t="shared" si="22"/>
        <v>5646784</v>
      </c>
      <c r="L163">
        <v>21</v>
      </c>
      <c r="M163" t="s">
        <v>40</v>
      </c>
      <c r="N163" t="s">
        <v>18</v>
      </c>
    </row>
    <row r="164" spans="1:14" x14ac:dyDescent="0.45">
      <c r="A164">
        <v>540</v>
      </c>
      <c r="B164" t="s">
        <v>14</v>
      </c>
      <c r="C164" t="s">
        <v>233</v>
      </c>
      <c r="D164" t="s">
        <v>246</v>
      </c>
      <c r="E164">
        <v>13</v>
      </c>
      <c r="F164" s="1">
        <f t="shared" si="19"/>
        <v>0.76749997295630834</v>
      </c>
      <c r="G164" s="1">
        <f t="shared" si="20"/>
        <v>0.92131369926403917</v>
      </c>
      <c r="H164" s="2">
        <v>4300</v>
      </c>
      <c r="I164" s="5">
        <f t="shared" si="21"/>
        <v>106124</v>
      </c>
      <c r="J164" s="2">
        <v>223600</v>
      </c>
      <c r="K164" s="5">
        <f t="shared" si="22"/>
        <v>5518448</v>
      </c>
      <c r="L164">
        <v>22</v>
      </c>
      <c r="M164" t="s">
        <v>96</v>
      </c>
      <c r="N164" t="s">
        <v>18</v>
      </c>
    </row>
    <row r="165" spans="1:14" x14ac:dyDescent="0.45">
      <c r="A165">
        <v>541</v>
      </c>
      <c r="B165" t="s">
        <v>14</v>
      </c>
      <c r="C165" t="s">
        <v>233</v>
      </c>
      <c r="D165" t="s">
        <v>247</v>
      </c>
      <c r="E165">
        <v>14</v>
      </c>
      <c r="F165" s="1">
        <f t="shared" si="19"/>
        <v>0.69610462663479133</v>
      </c>
      <c r="G165" s="1">
        <f t="shared" si="20"/>
        <v>0.83561009933250063</v>
      </c>
      <c r="H165" s="2">
        <v>3900</v>
      </c>
      <c r="I165" s="5">
        <f t="shared" si="21"/>
        <v>96252</v>
      </c>
      <c r="J165" s="2">
        <v>202800</v>
      </c>
      <c r="K165" s="5">
        <f t="shared" si="22"/>
        <v>5005104</v>
      </c>
      <c r="L165">
        <v>33</v>
      </c>
      <c r="M165" t="s">
        <v>50</v>
      </c>
      <c r="N165" t="s">
        <v>18</v>
      </c>
    </row>
    <row r="166" spans="1:14" x14ac:dyDescent="0.45">
      <c r="A166">
        <v>542</v>
      </c>
      <c r="B166" t="s">
        <v>14</v>
      </c>
      <c r="C166" t="s">
        <v>233</v>
      </c>
      <c r="D166" t="s">
        <v>248</v>
      </c>
      <c r="E166">
        <v>15</v>
      </c>
      <c r="F166" s="1">
        <f t="shared" si="19"/>
        <v>0.69610462663479133</v>
      </c>
      <c r="G166" s="1">
        <f t="shared" si="20"/>
        <v>0.83561009933250063</v>
      </c>
      <c r="H166" s="2">
        <v>3900</v>
      </c>
      <c r="I166" s="5">
        <f t="shared" si="21"/>
        <v>96252</v>
      </c>
      <c r="J166" s="2">
        <v>202800</v>
      </c>
      <c r="K166" s="5">
        <f t="shared" si="22"/>
        <v>5005104</v>
      </c>
      <c r="L166">
        <v>23</v>
      </c>
      <c r="M166" t="s">
        <v>68</v>
      </c>
      <c r="N166" t="s">
        <v>18</v>
      </c>
    </row>
    <row r="167" spans="1:14" x14ac:dyDescent="0.45">
      <c r="A167">
        <v>543</v>
      </c>
      <c r="B167" t="s">
        <v>14</v>
      </c>
      <c r="C167" t="s">
        <v>233</v>
      </c>
      <c r="D167" t="s">
        <v>249</v>
      </c>
      <c r="E167">
        <v>16</v>
      </c>
      <c r="F167" s="1">
        <f t="shared" si="19"/>
        <v>0.58901160715251566</v>
      </c>
      <c r="G167" s="1">
        <f t="shared" si="20"/>
        <v>0.70705469943519283</v>
      </c>
      <c r="H167" s="2">
        <v>3300</v>
      </c>
      <c r="I167" s="5">
        <f t="shared" si="21"/>
        <v>81444</v>
      </c>
      <c r="J167" s="2">
        <v>171600</v>
      </c>
      <c r="K167" s="5">
        <f t="shared" si="22"/>
        <v>4235088</v>
      </c>
      <c r="L167">
        <v>22</v>
      </c>
      <c r="M167" t="s">
        <v>70</v>
      </c>
      <c r="N167" t="s">
        <v>18</v>
      </c>
    </row>
    <row r="168" spans="1:14" x14ac:dyDescent="0.45">
      <c r="A168">
        <v>544</v>
      </c>
      <c r="B168" t="s">
        <v>14</v>
      </c>
      <c r="C168" t="s">
        <v>233</v>
      </c>
      <c r="D168" t="s">
        <v>250</v>
      </c>
      <c r="E168">
        <v>17</v>
      </c>
      <c r="F168" s="1">
        <f t="shared" si="19"/>
        <v>0.58901160715251566</v>
      </c>
      <c r="G168" s="1">
        <f t="shared" si="20"/>
        <v>0.70705469943519283</v>
      </c>
      <c r="H168" s="2">
        <v>3300</v>
      </c>
      <c r="I168" s="5">
        <f t="shared" si="21"/>
        <v>81444</v>
      </c>
      <c r="J168" s="2">
        <v>171600</v>
      </c>
      <c r="K168" s="5">
        <f t="shared" si="22"/>
        <v>4235088</v>
      </c>
      <c r="L168">
        <v>18</v>
      </c>
      <c r="M168" t="s">
        <v>24</v>
      </c>
      <c r="N168" t="s">
        <v>18</v>
      </c>
    </row>
    <row r="169" spans="1:14" x14ac:dyDescent="0.45">
      <c r="A169">
        <v>545</v>
      </c>
      <c r="B169" t="s">
        <v>14</v>
      </c>
      <c r="C169" t="s">
        <v>233</v>
      </c>
      <c r="D169" t="s">
        <v>251</v>
      </c>
      <c r="E169">
        <v>18</v>
      </c>
      <c r="F169" s="1">
        <f t="shared" si="19"/>
        <v>0.23203487554493044</v>
      </c>
      <c r="G169" s="1">
        <f t="shared" si="20"/>
        <v>0.27853669977750023</v>
      </c>
      <c r="H169" s="2">
        <v>1300</v>
      </c>
      <c r="I169" s="5">
        <f t="shared" si="21"/>
        <v>32084</v>
      </c>
      <c r="J169" s="2">
        <v>67600</v>
      </c>
      <c r="K169" s="5">
        <f t="shared" si="22"/>
        <v>1668368</v>
      </c>
      <c r="L169">
        <v>21</v>
      </c>
      <c r="M169" t="s">
        <v>17</v>
      </c>
      <c r="N169" t="s">
        <v>18</v>
      </c>
    </row>
    <row r="170" spans="1:14" x14ac:dyDescent="0.45">
      <c r="A170">
        <v>546</v>
      </c>
      <c r="B170" t="s">
        <v>14</v>
      </c>
      <c r="C170" t="s">
        <v>233</v>
      </c>
      <c r="D170" t="s">
        <v>252</v>
      </c>
      <c r="E170">
        <v>19</v>
      </c>
      <c r="F170" s="1">
        <f t="shared" si="19"/>
        <v>0.1963372023841719</v>
      </c>
      <c r="G170" s="1">
        <f t="shared" si="20"/>
        <v>0.23568489981173096</v>
      </c>
      <c r="H170" s="2">
        <v>1100</v>
      </c>
      <c r="I170" s="5">
        <f t="shared" si="21"/>
        <v>27148</v>
      </c>
      <c r="J170" s="2">
        <v>57200</v>
      </c>
      <c r="K170" s="5">
        <f t="shared" si="22"/>
        <v>1411696</v>
      </c>
      <c r="L170">
        <v>25</v>
      </c>
      <c r="M170" t="s">
        <v>28</v>
      </c>
      <c r="N170" t="s">
        <v>18</v>
      </c>
    </row>
    <row r="171" spans="1:14" x14ac:dyDescent="0.45">
      <c r="A171">
        <v>547</v>
      </c>
      <c r="B171" t="s">
        <v>14</v>
      </c>
      <c r="C171" t="s">
        <v>233</v>
      </c>
      <c r="D171" t="s">
        <v>253</v>
      </c>
      <c r="E171">
        <v>20</v>
      </c>
      <c r="F171" s="1">
        <f t="shared" si="19"/>
        <v>0.17848836580379263</v>
      </c>
      <c r="G171" s="1">
        <f t="shared" si="20"/>
        <v>0.21425899982884633</v>
      </c>
      <c r="H171" s="2">
        <v>1000</v>
      </c>
      <c r="I171" s="5">
        <f t="shared" si="21"/>
        <v>24680</v>
      </c>
      <c r="J171" s="2">
        <v>52000</v>
      </c>
      <c r="K171" s="5">
        <f t="shared" si="22"/>
        <v>1283360</v>
      </c>
      <c r="L171">
        <v>20</v>
      </c>
      <c r="M171" t="s">
        <v>45</v>
      </c>
      <c r="N171" t="s">
        <v>18</v>
      </c>
    </row>
    <row r="172" spans="1:14" x14ac:dyDescent="0.45">
      <c r="A172">
        <v>548</v>
      </c>
      <c r="B172" t="s">
        <v>14</v>
      </c>
      <c r="C172" t="s">
        <v>233</v>
      </c>
      <c r="D172" t="s">
        <v>254</v>
      </c>
      <c r="E172">
        <v>21</v>
      </c>
      <c r="F172" s="1">
        <f t="shared" si="19"/>
        <v>0.14993022727518579</v>
      </c>
      <c r="G172" s="1">
        <f t="shared" si="20"/>
        <v>0.1799775598562309</v>
      </c>
      <c r="H172" s="2">
        <v>840</v>
      </c>
      <c r="I172" s="5">
        <f t="shared" si="21"/>
        <v>20731.2</v>
      </c>
      <c r="J172" s="2">
        <v>43680</v>
      </c>
      <c r="K172" s="5">
        <f t="shared" si="22"/>
        <v>1078022.3999999999</v>
      </c>
      <c r="L172">
        <v>23</v>
      </c>
      <c r="M172" t="s">
        <v>28</v>
      </c>
      <c r="N172" t="s">
        <v>18</v>
      </c>
    </row>
    <row r="173" spans="1:14" x14ac:dyDescent="0.45">
      <c r="A173">
        <v>549</v>
      </c>
      <c r="B173" t="s">
        <v>14</v>
      </c>
      <c r="C173" t="s">
        <v>233</v>
      </c>
      <c r="D173" t="s">
        <v>255</v>
      </c>
      <c r="E173">
        <v>22</v>
      </c>
      <c r="F173" s="1">
        <f t="shared" si="19"/>
        <v>0.11601743777246522</v>
      </c>
      <c r="G173" s="1">
        <f t="shared" si="20"/>
        <v>0.13926834988875011</v>
      </c>
      <c r="H173" s="2">
        <v>650</v>
      </c>
      <c r="I173" s="5">
        <f t="shared" si="21"/>
        <v>16042</v>
      </c>
      <c r="J173" s="2">
        <v>33800</v>
      </c>
      <c r="K173" s="5">
        <f t="shared" si="22"/>
        <v>834184</v>
      </c>
      <c r="L173">
        <v>21</v>
      </c>
      <c r="M173" t="s">
        <v>26</v>
      </c>
      <c r="N173" t="s">
        <v>18</v>
      </c>
    </row>
    <row r="174" spans="1:14" x14ac:dyDescent="0.45">
      <c r="A174">
        <v>550</v>
      </c>
      <c r="B174" t="s">
        <v>14</v>
      </c>
      <c r="C174" t="s">
        <v>233</v>
      </c>
      <c r="D174" t="s">
        <v>256</v>
      </c>
      <c r="E174">
        <v>23</v>
      </c>
      <c r="F174" s="1">
        <f t="shared" si="19"/>
        <v>0.11601743777246522</v>
      </c>
      <c r="G174" s="1">
        <f t="shared" si="20"/>
        <v>0.13926834988875011</v>
      </c>
      <c r="H174" s="2">
        <v>650</v>
      </c>
      <c r="I174" s="5">
        <f t="shared" si="21"/>
        <v>16042</v>
      </c>
      <c r="J174" s="2">
        <v>33800</v>
      </c>
      <c r="K174" s="5">
        <f t="shared" si="22"/>
        <v>834184</v>
      </c>
      <c r="L174">
        <v>21</v>
      </c>
      <c r="M174" t="s">
        <v>17</v>
      </c>
      <c r="N174" t="s">
        <v>18</v>
      </c>
    </row>
    <row r="175" spans="1:14" x14ac:dyDescent="0.45">
      <c r="A175">
        <v>551</v>
      </c>
      <c r="B175" t="s">
        <v>14</v>
      </c>
      <c r="C175" t="s">
        <v>233</v>
      </c>
      <c r="D175" t="s">
        <v>257</v>
      </c>
      <c r="E175">
        <v>24</v>
      </c>
      <c r="F175" s="1">
        <f t="shared" si="19"/>
        <v>0.10709301948227558</v>
      </c>
      <c r="G175" s="1">
        <f t="shared" si="20"/>
        <v>0.1285553998973078</v>
      </c>
      <c r="H175" s="2">
        <v>600</v>
      </c>
      <c r="I175" s="5">
        <f t="shared" si="21"/>
        <v>14808</v>
      </c>
      <c r="J175" s="2">
        <v>31200</v>
      </c>
      <c r="K175" s="5">
        <f t="shared" si="22"/>
        <v>770016</v>
      </c>
      <c r="L175">
        <v>20</v>
      </c>
      <c r="M175" t="s">
        <v>71</v>
      </c>
      <c r="N175" t="s">
        <v>18</v>
      </c>
    </row>
    <row r="176" spans="1:14" x14ac:dyDescent="0.45">
      <c r="A176">
        <v>552</v>
      </c>
      <c r="B176" t="s">
        <v>14</v>
      </c>
      <c r="C176" t="s">
        <v>233</v>
      </c>
      <c r="D176" t="s">
        <v>258</v>
      </c>
      <c r="E176">
        <v>25</v>
      </c>
      <c r="F176" s="1">
        <f t="shared" si="19"/>
        <v>0.10530813582423766</v>
      </c>
      <c r="G176" s="1">
        <f t="shared" si="20"/>
        <v>0.12641280989901935</v>
      </c>
      <c r="H176" s="2">
        <v>590</v>
      </c>
      <c r="I176" s="5">
        <f t="shared" si="21"/>
        <v>14561.2</v>
      </c>
      <c r="J176" s="2">
        <v>30680</v>
      </c>
      <c r="K176" s="5">
        <f t="shared" si="22"/>
        <v>757182.4</v>
      </c>
      <c r="L176">
        <v>17</v>
      </c>
      <c r="M176" t="s">
        <v>17</v>
      </c>
      <c r="N176" t="s">
        <v>18</v>
      </c>
    </row>
    <row r="177" spans="1:14" x14ac:dyDescent="0.45">
      <c r="A177">
        <v>609</v>
      </c>
      <c r="B177" t="s">
        <v>14</v>
      </c>
      <c r="C177" t="s">
        <v>259</v>
      </c>
      <c r="D177" t="s">
        <v>260</v>
      </c>
      <c r="E177">
        <v>1</v>
      </c>
      <c r="F177" s="1">
        <f t="shared" si="19"/>
        <v>1.69563947513603</v>
      </c>
      <c r="G177" s="1">
        <f t="shared" si="20"/>
        <v>2.0354604983740403</v>
      </c>
      <c r="H177" s="2">
        <v>9500</v>
      </c>
      <c r="I177" s="5">
        <f t="shared" si="21"/>
        <v>234460</v>
      </c>
      <c r="J177" s="2">
        <v>494000</v>
      </c>
      <c r="K177" s="5">
        <f t="shared" si="22"/>
        <v>12191920</v>
      </c>
      <c r="L177">
        <v>27</v>
      </c>
      <c r="M177" t="s">
        <v>30</v>
      </c>
      <c r="N177" t="s">
        <v>18</v>
      </c>
    </row>
    <row r="178" spans="1:14" x14ac:dyDescent="0.45">
      <c r="A178">
        <v>610</v>
      </c>
      <c r="B178" t="s">
        <v>14</v>
      </c>
      <c r="C178" t="s">
        <v>259</v>
      </c>
      <c r="D178" t="s">
        <v>261</v>
      </c>
      <c r="E178">
        <v>2</v>
      </c>
      <c r="F178" s="1">
        <f t="shared" si="19"/>
        <v>1.4993022727518581</v>
      </c>
      <c r="G178" s="1">
        <f t="shared" si="20"/>
        <v>1.7997755985623092</v>
      </c>
      <c r="H178" s="2">
        <v>8400</v>
      </c>
      <c r="I178" s="5">
        <f t="shared" si="21"/>
        <v>207312</v>
      </c>
      <c r="J178" s="2">
        <v>436800</v>
      </c>
      <c r="K178" s="5">
        <f t="shared" si="22"/>
        <v>10780224</v>
      </c>
      <c r="L178">
        <v>27</v>
      </c>
      <c r="M178" t="s">
        <v>45</v>
      </c>
      <c r="N178" t="s">
        <v>18</v>
      </c>
    </row>
    <row r="179" spans="1:14" x14ac:dyDescent="0.45">
      <c r="A179">
        <v>611</v>
      </c>
      <c r="B179" t="s">
        <v>14</v>
      </c>
      <c r="C179" t="s">
        <v>259</v>
      </c>
      <c r="D179" t="s">
        <v>262</v>
      </c>
      <c r="E179">
        <v>3</v>
      </c>
      <c r="F179" s="1">
        <f t="shared" si="19"/>
        <v>0.94598833876010102</v>
      </c>
      <c r="G179" s="1">
        <f t="shared" si="20"/>
        <v>1.1355726990928856</v>
      </c>
      <c r="H179" s="2">
        <v>5300</v>
      </c>
      <c r="I179" s="5">
        <f t="shared" si="21"/>
        <v>130804</v>
      </c>
      <c r="J179" s="2">
        <v>275600</v>
      </c>
      <c r="K179" s="5">
        <f t="shared" si="22"/>
        <v>6801808</v>
      </c>
      <c r="L179">
        <v>27</v>
      </c>
      <c r="M179" t="s">
        <v>33</v>
      </c>
      <c r="N179" t="s">
        <v>18</v>
      </c>
    </row>
    <row r="180" spans="1:14" x14ac:dyDescent="0.45">
      <c r="A180">
        <v>612</v>
      </c>
      <c r="B180" t="s">
        <v>14</v>
      </c>
      <c r="C180" t="s">
        <v>259</v>
      </c>
      <c r="D180" t="s">
        <v>263</v>
      </c>
      <c r="E180">
        <v>4</v>
      </c>
      <c r="F180" s="1">
        <f t="shared" si="19"/>
        <v>0.8745929924385839</v>
      </c>
      <c r="G180" s="1">
        <f t="shared" si="20"/>
        <v>1.0498690991613471</v>
      </c>
      <c r="H180" s="2">
        <v>4900</v>
      </c>
      <c r="I180" s="5">
        <f t="shared" si="21"/>
        <v>120932</v>
      </c>
      <c r="J180" s="2">
        <v>254800</v>
      </c>
      <c r="K180" s="5">
        <f t="shared" si="22"/>
        <v>6288464</v>
      </c>
      <c r="L180">
        <v>35</v>
      </c>
      <c r="M180" t="s">
        <v>264</v>
      </c>
      <c r="N180" t="s">
        <v>18</v>
      </c>
    </row>
    <row r="181" spans="1:14" x14ac:dyDescent="0.45">
      <c r="A181">
        <v>613</v>
      </c>
      <c r="B181" t="s">
        <v>14</v>
      </c>
      <c r="C181" t="s">
        <v>259</v>
      </c>
      <c r="D181" t="s">
        <v>265</v>
      </c>
      <c r="E181">
        <v>5</v>
      </c>
      <c r="F181" s="1">
        <f t="shared" si="19"/>
        <v>0.82104648269744618</v>
      </c>
      <c r="G181" s="1">
        <f t="shared" si="20"/>
        <v>0.98559139921269312</v>
      </c>
      <c r="H181" s="2">
        <v>4600</v>
      </c>
      <c r="I181" s="5">
        <f t="shared" si="21"/>
        <v>113528</v>
      </c>
      <c r="J181" s="2">
        <v>239200</v>
      </c>
      <c r="K181" s="5">
        <f t="shared" si="22"/>
        <v>5903456</v>
      </c>
      <c r="L181">
        <v>26</v>
      </c>
      <c r="M181" t="s">
        <v>62</v>
      </c>
      <c r="N181" t="s">
        <v>18</v>
      </c>
    </row>
    <row r="182" spans="1:14" x14ac:dyDescent="0.45">
      <c r="A182">
        <v>614</v>
      </c>
      <c r="B182" t="s">
        <v>14</v>
      </c>
      <c r="C182" t="s">
        <v>259</v>
      </c>
      <c r="D182" t="s">
        <v>266</v>
      </c>
      <c r="E182">
        <v>6</v>
      </c>
      <c r="F182" s="1">
        <f t="shared" si="19"/>
        <v>0.8031976461170669</v>
      </c>
      <c r="G182" s="1">
        <f t="shared" si="20"/>
        <v>0.96416549922980843</v>
      </c>
      <c r="H182" s="2">
        <v>4500</v>
      </c>
      <c r="I182" s="5">
        <f t="shared" si="21"/>
        <v>111060</v>
      </c>
      <c r="J182" s="2">
        <v>234000</v>
      </c>
      <c r="K182" s="5">
        <f t="shared" si="22"/>
        <v>5775120</v>
      </c>
      <c r="L182">
        <v>25</v>
      </c>
      <c r="M182" t="s">
        <v>26</v>
      </c>
      <c r="N182" t="s">
        <v>18</v>
      </c>
    </row>
    <row r="183" spans="1:14" x14ac:dyDescent="0.45">
      <c r="A183">
        <v>615</v>
      </c>
      <c r="B183" t="s">
        <v>14</v>
      </c>
      <c r="C183" t="s">
        <v>259</v>
      </c>
      <c r="D183" t="s">
        <v>267</v>
      </c>
      <c r="E183">
        <v>7</v>
      </c>
      <c r="F183" s="1">
        <f t="shared" si="19"/>
        <v>0.76749997295630834</v>
      </c>
      <c r="G183" s="1">
        <f t="shared" si="20"/>
        <v>0.92131369926403917</v>
      </c>
      <c r="H183" s="2">
        <v>4300</v>
      </c>
      <c r="I183" s="5">
        <f t="shared" si="21"/>
        <v>106124</v>
      </c>
      <c r="J183" s="2">
        <v>223600</v>
      </c>
      <c r="K183" s="5">
        <f t="shared" si="22"/>
        <v>5518448</v>
      </c>
      <c r="L183">
        <v>26</v>
      </c>
      <c r="M183" t="s">
        <v>28</v>
      </c>
      <c r="N183" t="s">
        <v>18</v>
      </c>
    </row>
    <row r="184" spans="1:14" x14ac:dyDescent="0.45">
      <c r="A184">
        <v>616</v>
      </c>
      <c r="B184" t="s">
        <v>14</v>
      </c>
      <c r="C184" t="s">
        <v>259</v>
      </c>
      <c r="D184" t="s">
        <v>268</v>
      </c>
      <c r="E184">
        <v>8</v>
      </c>
      <c r="F184" s="1">
        <f t="shared" si="19"/>
        <v>0.7139534632151705</v>
      </c>
      <c r="G184" s="1">
        <f t="shared" si="20"/>
        <v>0.85703599931538532</v>
      </c>
      <c r="H184" s="2">
        <v>4000</v>
      </c>
      <c r="I184" s="5">
        <f t="shared" si="21"/>
        <v>98720</v>
      </c>
      <c r="J184" s="2">
        <v>208000</v>
      </c>
      <c r="K184" s="5">
        <f t="shared" si="22"/>
        <v>5133440</v>
      </c>
      <c r="L184">
        <v>36</v>
      </c>
      <c r="M184" t="s">
        <v>45</v>
      </c>
      <c r="N184" t="s">
        <v>57</v>
      </c>
    </row>
    <row r="185" spans="1:14" x14ac:dyDescent="0.45">
      <c r="A185">
        <v>617</v>
      </c>
      <c r="B185" t="s">
        <v>14</v>
      </c>
      <c r="C185" t="s">
        <v>259</v>
      </c>
      <c r="D185" t="s">
        <v>269</v>
      </c>
      <c r="E185">
        <v>9</v>
      </c>
      <c r="F185" s="1">
        <f t="shared" si="19"/>
        <v>0.69610462663479133</v>
      </c>
      <c r="G185" s="1">
        <f t="shared" si="20"/>
        <v>0.83561009933250063</v>
      </c>
      <c r="H185" s="2">
        <v>3900</v>
      </c>
      <c r="I185" s="5">
        <f t="shared" si="21"/>
        <v>96252</v>
      </c>
      <c r="J185" s="2">
        <v>202800</v>
      </c>
      <c r="K185" s="5">
        <f t="shared" si="22"/>
        <v>5005104</v>
      </c>
      <c r="L185">
        <v>25</v>
      </c>
      <c r="M185" t="s">
        <v>270</v>
      </c>
      <c r="N185" t="s">
        <v>18</v>
      </c>
    </row>
    <row r="186" spans="1:14" x14ac:dyDescent="0.45">
      <c r="A186">
        <v>618</v>
      </c>
      <c r="B186" t="s">
        <v>14</v>
      </c>
      <c r="C186" t="s">
        <v>259</v>
      </c>
      <c r="D186" t="s">
        <v>271</v>
      </c>
      <c r="E186">
        <v>10</v>
      </c>
      <c r="F186" s="1">
        <f t="shared" si="19"/>
        <v>0.6425581168936535</v>
      </c>
      <c r="G186" s="1">
        <f t="shared" si="20"/>
        <v>0.77133239938384679</v>
      </c>
      <c r="H186" s="2">
        <v>3600</v>
      </c>
      <c r="I186" s="5">
        <f t="shared" si="21"/>
        <v>88848</v>
      </c>
      <c r="J186" s="2">
        <v>187200</v>
      </c>
      <c r="K186" s="5">
        <f t="shared" si="22"/>
        <v>4620096</v>
      </c>
      <c r="L186">
        <v>25</v>
      </c>
      <c r="M186" t="s">
        <v>17</v>
      </c>
      <c r="N186" t="s">
        <v>18</v>
      </c>
    </row>
    <row r="187" spans="1:14" x14ac:dyDescent="0.45">
      <c r="A187">
        <v>619</v>
      </c>
      <c r="B187" t="s">
        <v>14</v>
      </c>
      <c r="C187" t="s">
        <v>259</v>
      </c>
      <c r="D187" t="s">
        <v>189</v>
      </c>
      <c r="E187">
        <v>11</v>
      </c>
      <c r="F187" s="1">
        <f t="shared" si="19"/>
        <v>0.55331393399175721</v>
      </c>
      <c r="G187" s="1">
        <f t="shared" si="20"/>
        <v>0.66420289946942357</v>
      </c>
      <c r="H187" s="2">
        <v>3100</v>
      </c>
      <c r="I187" s="5">
        <f t="shared" si="21"/>
        <v>76508</v>
      </c>
      <c r="J187" s="2">
        <v>161200</v>
      </c>
      <c r="K187" s="5">
        <f t="shared" si="22"/>
        <v>3978416</v>
      </c>
      <c r="L187">
        <v>27</v>
      </c>
      <c r="M187" t="s">
        <v>17</v>
      </c>
      <c r="N187" t="s">
        <v>18</v>
      </c>
    </row>
    <row r="188" spans="1:14" x14ac:dyDescent="0.45">
      <c r="A188">
        <v>620</v>
      </c>
      <c r="B188" t="s">
        <v>14</v>
      </c>
      <c r="C188" t="s">
        <v>259</v>
      </c>
      <c r="D188" t="s">
        <v>272</v>
      </c>
      <c r="E188">
        <v>12</v>
      </c>
      <c r="F188" s="1">
        <f t="shared" si="19"/>
        <v>0.51761626083099865</v>
      </c>
      <c r="G188" s="1">
        <f t="shared" si="20"/>
        <v>0.6213510995036543</v>
      </c>
      <c r="H188" s="2">
        <v>2900</v>
      </c>
      <c r="I188" s="5">
        <f t="shared" si="21"/>
        <v>71572</v>
      </c>
      <c r="J188" s="2">
        <v>150800</v>
      </c>
      <c r="K188" s="5">
        <f t="shared" si="22"/>
        <v>3721744</v>
      </c>
      <c r="L188">
        <v>30</v>
      </c>
      <c r="M188" t="s">
        <v>273</v>
      </c>
      <c r="N188" t="s">
        <v>18</v>
      </c>
    </row>
    <row r="189" spans="1:14" x14ac:dyDescent="0.45">
      <c r="A189">
        <v>621</v>
      </c>
      <c r="B189" t="s">
        <v>14</v>
      </c>
      <c r="C189" t="s">
        <v>259</v>
      </c>
      <c r="D189" t="s">
        <v>274</v>
      </c>
      <c r="E189">
        <v>13</v>
      </c>
      <c r="F189" s="1">
        <f t="shared" si="19"/>
        <v>0.4819185876702401</v>
      </c>
      <c r="G189" s="1">
        <f t="shared" si="20"/>
        <v>0.57849929953788504</v>
      </c>
      <c r="H189" s="2">
        <v>2700</v>
      </c>
      <c r="I189" s="5">
        <f t="shared" si="21"/>
        <v>66636</v>
      </c>
      <c r="J189" s="2">
        <v>140400</v>
      </c>
      <c r="K189" s="5">
        <f t="shared" si="22"/>
        <v>3465072</v>
      </c>
      <c r="L189">
        <v>27</v>
      </c>
      <c r="M189" t="s">
        <v>26</v>
      </c>
      <c r="N189" t="s">
        <v>104</v>
      </c>
    </row>
    <row r="190" spans="1:14" x14ac:dyDescent="0.45">
      <c r="A190">
        <v>622</v>
      </c>
      <c r="B190" t="s">
        <v>14</v>
      </c>
      <c r="C190" t="s">
        <v>259</v>
      </c>
      <c r="D190" t="s">
        <v>275</v>
      </c>
      <c r="E190">
        <v>14</v>
      </c>
      <c r="F190" s="1">
        <f t="shared" si="19"/>
        <v>0.4819185876702401</v>
      </c>
      <c r="G190" s="1">
        <f t="shared" si="20"/>
        <v>0.57849929953788504</v>
      </c>
      <c r="H190" s="2">
        <v>2700</v>
      </c>
      <c r="I190" s="5">
        <f t="shared" si="21"/>
        <v>66636</v>
      </c>
      <c r="J190" s="2">
        <v>140400</v>
      </c>
      <c r="K190" s="5">
        <f t="shared" si="22"/>
        <v>3465072</v>
      </c>
      <c r="L190">
        <v>25</v>
      </c>
      <c r="M190" t="s">
        <v>45</v>
      </c>
      <c r="N190" t="s">
        <v>18</v>
      </c>
    </row>
    <row r="191" spans="1:14" x14ac:dyDescent="0.45">
      <c r="A191">
        <v>623</v>
      </c>
      <c r="B191" t="s">
        <v>14</v>
      </c>
      <c r="C191" t="s">
        <v>259</v>
      </c>
      <c r="D191" t="s">
        <v>276</v>
      </c>
      <c r="E191">
        <v>15</v>
      </c>
      <c r="F191" s="1">
        <f t="shared" si="19"/>
        <v>0.39267440476834381</v>
      </c>
      <c r="G191" s="1">
        <f t="shared" si="20"/>
        <v>0.47136979962346193</v>
      </c>
      <c r="H191" s="2">
        <v>2200</v>
      </c>
      <c r="I191" s="5">
        <f t="shared" si="21"/>
        <v>54296</v>
      </c>
      <c r="J191" s="2">
        <v>114400</v>
      </c>
      <c r="K191" s="5">
        <f t="shared" si="22"/>
        <v>2823392</v>
      </c>
      <c r="L191">
        <v>30</v>
      </c>
      <c r="M191" t="s">
        <v>40</v>
      </c>
      <c r="N191" t="s">
        <v>18</v>
      </c>
    </row>
    <row r="192" spans="1:14" x14ac:dyDescent="0.45">
      <c r="A192">
        <v>624</v>
      </c>
      <c r="B192" t="s">
        <v>14</v>
      </c>
      <c r="C192" t="s">
        <v>259</v>
      </c>
      <c r="D192" t="s">
        <v>277</v>
      </c>
      <c r="E192">
        <v>16</v>
      </c>
      <c r="F192" s="1">
        <f t="shared" si="19"/>
        <v>0.33912789502720603</v>
      </c>
      <c r="G192" s="1">
        <f t="shared" si="20"/>
        <v>0.40709209967480803</v>
      </c>
      <c r="H192" s="2">
        <v>1900</v>
      </c>
      <c r="I192" s="5">
        <f t="shared" si="21"/>
        <v>46892</v>
      </c>
      <c r="J192" s="2">
        <v>98800</v>
      </c>
      <c r="K192" s="5">
        <f t="shared" si="22"/>
        <v>2438384</v>
      </c>
      <c r="L192">
        <v>24</v>
      </c>
      <c r="M192" t="s">
        <v>28</v>
      </c>
      <c r="N192" t="s">
        <v>18</v>
      </c>
    </row>
    <row r="193" spans="1:14" x14ac:dyDescent="0.45">
      <c r="A193">
        <v>625</v>
      </c>
      <c r="B193" t="s">
        <v>14</v>
      </c>
      <c r="C193" t="s">
        <v>259</v>
      </c>
      <c r="D193" t="s">
        <v>278</v>
      </c>
      <c r="E193">
        <v>17</v>
      </c>
      <c r="F193" s="1">
        <f t="shared" si="19"/>
        <v>0.33912789502720603</v>
      </c>
      <c r="G193" s="1">
        <f t="shared" si="20"/>
        <v>0.40709209967480803</v>
      </c>
      <c r="H193" s="2">
        <v>1900</v>
      </c>
      <c r="I193" s="5">
        <f t="shared" si="21"/>
        <v>46892</v>
      </c>
      <c r="J193" s="2">
        <v>98800</v>
      </c>
      <c r="K193" s="5">
        <f t="shared" si="22"/>
        <v>2438384</v>
      </c>
      <c r="L193">
        <v>22</v>
      </c>
      <c r="M193" t="s">
        <v>48</v>
      </c>
      <c r="N193" t="s">
        <v>18</v>
      </c>
    </row>
    <row r="194" spans="1:14" x14ac:dyDescent="0.45">
      <c r="A194">
        <v>626</v>
      </c>
      <c r="B194" t="s">
        <v>14</v>
      </c>
      <c r="C194" t="s">
        <v>259</v>
      </c>
      <c r="D194" t="s">
        <v>279</v>
      </c>
      <c r="E194">
        <v>18</v>
      </c>
      <c r="F194" s="1">
        <f t="shared" si="19"/>
        <v>0.26773254870568897</v>
      </c>
      <c r="G194" s="1">
        <f t="shared" si="20"/>
        <v>0.3213884997432695</v>
      </c>
      <c r="H194" s="2">
        <v>1500</v>
      </c>
      <c r="I194" s="5">
        <f t="shared" si="21"/>
        <v>37020</v>
      </c>
      <c r="J194" s="2">
        <v>78000</v>
      </c>
      <c r="K194" s="5">
        <f t="shared" si="22"/>
        <v>1925040</v>
      </c>
      <c r="L194">
        <v>23</v>
      </c>
      <c r="M194" t="s">
        <v>17</v>
      </c>
      <c r="N194" t="s">
        <v>18</v>
      </c>
    </row>
    <row r="195" spans="1:14" x14ac:dyDescent="0.45">
      <c r="A195">
        <v>627</v>
      </c>
      <c r="B195" t="s">
        <v>14</v>
      </c>
      <c r="C195" t="s">
        <v>259</v>
      </c>
      <c r="D195" t="s">
        <v>280</v>
      </c>
      <c r="E195">
        <v>19</v>
      </c>
      <c r="F195" s="1">
        <f t="shared" ref="F195:F258" si="23">K195/$P$7</f>
        <v>0.26773254870568897</v>
      </c>
      <c r="G195" s="1">
        <f t="shared" ref="G195:G258" si="24">K195/$P$6</f>
        <v>0.3213884997432695</v>
      </c>
      <c r="H195" s="2">
        <v>1500</v>
      </c>
      <c r="I195" s="5">
        <f t="shared" ref="I195:I258" si="25">H195*$O$3</f>
        <v>37020</v>
      </c>
      <c r="J195" s="2">
        <v>78000</v>
      </c>
      <c r="K195" s="5">
        <f t="shared" ref="K195:K258" si="26">J195*$O$3</f>
        <v>1925040</v>
      </c>
      <c r="L195">
        <v>20</v>
      </c>
      <c r="M195" t="s">
        <v>26</v>
      </c>
      <c r="N195" t="s">
        <v>57</v>
      </c>
    </row>
    <row r="196" spans="1:14" x14ac:dyDescent="0.45">
      <c r="A196">
        <v>628</v>
      </c>
      <c r="B196" t="s">
        <v>14</v>
      </c>
      <c r="C196" t="s">
        <v>259</v>
      </c>
      <c r="D196" t="s">
        <v>281</v>
      </c>
      <c r="E196">
        <v>20</v>
      </c>
      <c r="F196" s="1">
        <f t="shared" si="23"/>
        <v>0.24988371212530969</v>
      </c>
      <c r="G196" s="1">
        <f t="shared" si="24"/>
        <v>0.29996259976038486</v>
      </c>
      <c r="H196" s="2">
        <v>1400</v>
      </c>
      <c r="I196" s="5">
        <f t="shared" si="25"/>
        <v>34552</v>
      </c>
      <c r="J196" s="2">
        <v>72800</v>
      </c>
      <c r="K196" s="5">
        <f t="shared" si="26"/>
        <v>1796704</v>
      </c>
      <c r="L196">
        <v>24</v>
      </c>
      <c r="M196" t="s">
        <v>59</v>
      </c>
      <c r="N196" t="s">
        <v>18</v>
      </c>
    </row>
    <row r="197" spans="1:14" x14ac:dyDescent="0.45">
      <c r="A197">
        <v>629</v>
      </c>
      <c r="B197" t="s">
        <v>14</v>
      </c>
      <c r="C197" t="s">
        <v>259</v>
      </c>
      <c r="D197" t="s">
        <v>282</v>
      </c>
      <c r="E197">
        <v>21</v>
      </c>
      <c r="F197" s="1">
        <f t="shared" si="23"/>
        <v>0.21418603896455116</v>
      </c>
      <c r="G197" s="1">
        <f t="shared" si="24"/>
        <v>0.2571107997946156</v>
      </c>
      <c r="H197" s="2">
        <v>1200</v>
      </c>
      <c r="I197" s="5">
        <f t="shared" si="25"/>
        <v>29616</v>
      </c>
      <c r="J197" s="2">
        <v>62400</v>
      </c>
      <c r="K197" s="5">
        <f t="shared" si="26"/>
        <v>1540032</v>
      </c>
      <c r="L197">
        <v>29</v>
      </c>
      <c r="M197" t="s">
        <v>70</v>
      </c>
      <c r="N197" t="s">
        <v>18</v>
      </c>
    </row>
    <row r="198" spans="1:14" x14ac:dyDescent="0.45">
      <c r="A198">
        <v>630</v>
      </c>
      <c r="B198" t="s">
        <v>14</v>
      </c>
      <c r="C198" t="s">
        <v>259</v>
      </c>
      <c r="D198" t="s">
        <v>283</v>
      </c>
      <c r="E198">
        <v>22</v>
      </c>
      <c r="F198" s="1">
        <f t="shared" si="23"/>
        <v>0.16063952922341337</v>
      </c>
      <c r="G198" s="1">
        <f t="shared" si="24"/>
        <v>0.1928330998459617</v>
      </c>
      <c r="H198" s="2">
        <v>900</v>
      </c>
      <c r="I198" s="5">
        <f t="shared" si="25"/>
        <v>22212</v>
      </c>
      <c r="J198" s="2">
        <v>46800</v>
      </c>
      <c r="K198" s="5">
        <f t="shared" si="26"/>
        <v>1155024</v>
      </c>
      <c r="L198">
        <v>22</v>
      </c>
      <c r="M198" t="s">
        <v>59</v>
      </c>
      <c r="N198" t="s">
        <v>18</v>
      </c>
    </row>
    <row r="199" spans="1:14" x14ac:dyDescent="0.45">
      <c r="A199">
        <v>631</v>
      </c>
      <c r="B199" t="s">
        <v>14</v>
      </c>
      <c r="C199" t="s">
        <v>259</v>
      </c>
      <c r="D199" t="s">
        <v>284</v>
      </c>
      <c r="E199">
        <v>23</v>
      </c>
      <c r="F199" s="1">
        <f t="shared" si="23"/>
        <v>0.16063952922341337</v>
      </c>
      <c r="G199" s="1">
        <f t="shared" si="24"/>
        <v>0.1928330998459617</v>
      </c>
      <c r="H199" s="2">
        <v>900</v>
      </c>
      <c r="I199" s="5">
        <f t="shared" si="25"/>
        <v>22212</v>
      </c>
      <c r="J199" s="2">
        <v>46800</v>
      </c>
      <c r="K199" s="5">
        <f t="shared" si="26"/>
        <v>1155024</v>
      </c>
      <c r="L199">
        <v>25</v>
      </c>
      <c r="M199" t="s">
        <v>61</v>
      </c>
      <c r="N199" t="s">
        <v>34</v>
      </c>
    </row>
    <row r="200" spans="1:14" x14ac:dyDescent="0.45">
      <c r="A200">
        <v>632</v>
      </c>
      <c r="B200" t="s">
        <v>14</v>
      </c>
      <c r="C200" t="s">
        <v>259</v>
      </c>
      <c r="D200" t="s">
        <v>285</v>
      </c>
      <c r="E200">
        <v>24</v>
      </c>
      <c r="F200" s="1">
        <f t="shared" si="23"/>
        <v>0.15885464556537543</v>
      </c>
      <c r="G200" s="1">
        <f t="shared" si="24"/>
        <v>0.19069050984767322</v>
      </c>
      <c r="H200" s="2">
        <v>890</v>
      </c>
      <c r="I200" s="5">
        <f t="shared" si="25"/>
        <v>21965.200000000001</v>
      </c>
      <c r="J200" s="2">
        <v>46280</v>
      </c>
      <c r="K200" s="5">
        <f t="shared" si="26"/>
        <v>1142190.3999999999</v>
      </c>
      <c r="L200">
        <v>21</v>
      </c>
      <c r="M200" t="s">
        <v>43</v>
      </c>
      <c r="N200" t="s">
        <v>18</v>
      </c>
    </row>
    <row r="201" spans="1:14" x14ac:dyDescent="0.45">
      <c r="A201">
        <v>633</v>
      </c>
      <c r="B201" t="s">
        <v>14</v>
      </c>
      <c r="C201" t="s">
        <v>259</v>
      </c>
      <c r="D201" t="s">
        <v>286</v>
      </c>
      <c r="E201">
        <v>25</v>
      </c>
      <c r="F201" s="1">
        <f t="shared" si="23"/>
        <v>0.1481453436171479</v>
      </c>
      <c r="G201" s="1">
        <f t="shared" si="24"/>
        <v>0.17783496985794245</v>
      </c>
      <c r="H201" s="2">
        <v>830</v>
      </c>
      <c r="I201" s="5">
        <f t="shared" si="25"/>
        <v>20484.400000000001</v>
      </c>
      <c r="J201" s="2">
        <v>43160</v>
      </c>
      <c r="K201" s="5">
        <f t="shared" si="26"/>
        <v>1065188.8</v>
      </c>
      <c r="L201">
        <v>24</v>
      </c>
      <c r="M201" t="s">
        <v>26</v>
      </c>
      <c r="N201" t="s">
        <v>18</v>
      </c>
    </row>
    <row r="202" spans="1:14" x14ac:dyDescent="0.45">
      <c r="A202">
        <v>695</v>
      </c>
      <c r="B202" t="s">
        <v>14</v>
      </c>
      <c r="C202" t="s">
        <v>287</v>
      </c>
      <c r="D202" t="s">
        <v>288</v>
      </c>
      <c r="E202">
        <v>1</v>
      </c>
      <c r="F202" s="1">
        <f t="shared" si="23"/>
        <v>2.6773254870568897</v>
      </c>
      <c r="G202" s="1">
        <f t="shared" si="24"/>
        <v>3.2138849974326948</v>
      </c>
      <c r="H202" s="2">
        <v>15000</v>
      </c>
      <c r="I202" s="5">
        <f t="shared" si="25"/>
        <v>370200</v>
      </c>
      <c r="J202" s="2">
        <v>780000</v>
      </c>
      <c r="K202" s="5">
        <f t="shared" si="26"/>
        <v>19250400</v>
      </c>
      <c r="L202">
        <v>37</v>
      </c>
      <c r="M202" t="s">
        <v>28</v>
      </c>
      <c r="N202" t="s">
        <v>18</v>
      </c>
    </row>
    <row r="203" spans="1:14" x14ac:dyDescent="0.45">
      <c r="A203">
        <v>696</v>
      </c>
      <c r="B203" t="s">
        <v>14</v>
      </c>
      <c r="C203" t="s">
        <v>287</v>
      </c>
      <c r="D203" t="s">
        <v>289</v>
      </c>
      <c r="E203">
        <v>2</v>
      </c>
      <c r="F203" s="1">
        <f t="shared" si="23"/>
        <v>2.6773254870568897</v>
      </c>
      <c r="G203" s="1">
        <f t="shared" si="24"/>
        <v>3.2138849974326948</v>
      </c>
      <c r="H203" s="2">
        <v>15000</v>
      </c>
      <c r="I203" s="5">
        <f t="shared" si="25"/>
        <v>370200</v>
      </c>
      <c r="J203" s="2">
        <v>780000</v>
      </c>
      <c r="K203" s="5">
        <f t="shared" si="26"/>
        <v>19250400</v>
      </c>
      <c r="L203">
        <v>23</v>
      </c>
      <c r="M203" t="s">
        <v>17</v>
      </c>
      <c r="N203" t="s">
        <v>34</v>
      </c>
    </row>
    <row r="204" spans="1:14" x14ac:dyDescent="0.45">
      <c r="A204">
        <v>697</v>
      </c>
      <c r="B204" t="s">
        <v>14</v>
      </c>
      <c r="C204" t="s">
        <v>287</v>
      </c>
      <c r="D204" t="s">
        <v>290</v>
      </c>
      <c r="E204">
        <v>3</v>
      </c>
      <c r="F204" s="1">
        <f t="shared" si="23"/>
        <v>2.1418603896455117</v>
      </c>
      <c r="G204" s="1">
        <f t="shared" si="24"/>
        <v>2.571107997946156</v>
      </c>
      <c r="H204" s="2">
        <v>12000</v>
      </c>
      <c r="I204" s="5">
        <f t="shared" si="25"/>
        <v>296160</v>
      </c>
      <c r="J204" s="2">
        <v>624000</v>
      </c>
      <c r="K204" s="5">
        <f t="shared" si="26"/>
        <v>15400320</v>
      </c>
      <c r="L204">
        <v>21</v>
      </c>
      <c r="M204" t="s">
        <v>59</v>
      </c>
      <c r="N204" t="s">
        <v>18</v>
      </c>
    </row>
    <row r="205" spans="1:14" x14ac:dyDescent="0.45">
      <c r="A205">
        <v>698</v>
      </c>
      <c r="B205" t="s">
        <v>14</v>
      </c>
      <c r="C205" t="s">
        <v>287</v>
      </c>
      <c r="D205" t="s">
        <v>291</v>
      </c>
      <c r="E205">
        <v>4</v>
      </c>
      <c r="F205" s="1">
        <f t="shared" si="23"/>
        <v>1.7848836580379264</v>
      </c>
      <c r="G205" s="1">
        <f t="shared" si="24"/>
        <v>2.1425899982884631</v>
      </c>
      <c r="H205" s="2">
        <v>10000</v>
      </c>
      <c r="I205" s="5">
        <f t="shared" si="25"/>
        <v>246800</v>
      </c>
      <c r="J205" s="2">
        <v>520000</v>
      </c>
      <c r="K205" s="5">
        <f t="shared" si="26"/>
        <v>12833600</v>
      </c>
      <c r="L205">
        <v>30</v>
      </c>
      <c r="M205" t="s">
        <v>292</v>
      </c>
      <c r="N205" t="s">
        <v>18</v>
      </c>
    </row>
    <row r="206" spans="1:14" x14ac:dyDescent="0.45">
      <c r="A206">
        <v>699</v>
      </c>
      <c r="B206" t="s">
        <v>14</v>
      </c>
      <c r="C206" t="s">
        <v>287</v>
      </c>
      <c r="D206" t="s">
        <v>293</v>
      </c>
      <c r="E206">
        <v>5</v>
      </c>
      <c r="F206" s="1">
        <f t="shared" si="23"/>
        <v>1.6599418019752714</v>
      </c>
      <c r="G206" s="1">
        <f t="shared" si="24"/>
        <v>1.9926086984082709</v>
      </c>
      <c r="H206" s="2">
        <v>9300</v>
      </c>
      <c r="I206" s="5">
        <f t="shared" si="25"/>
        <v>229524</v>
      </c>
      <c r="J206" s="2">
        <v>483600</v>
      </c>
      <c r="K206" s="5">
        <f t="shared" si="26"/>
        <v>11935248</v>
      </c>
      <c r="L206">
        <v>29</v>
      </c>
      <c r="M206" t="s">
        <v>64</v>
      </c>
      <c r="N206" t="s">
        <v>18</v>
      </c>
    </row>
    <row r="207" spans="1:14" x14ac:dyDescent="0.45">
      <c r="A207">
        <v>700</v>
      </c>
      <c r="B207" t="s">
        <v>14</v>
      </c>
      <c r="C207" t="s">
        <v>287</v>
      </c>
      <c r="D207" t="s">
        <v>294</v>
      </c>
      <c r="E207">
        <v>6</v>
      </c>
      <c r="F207" s="1">
        <f t="shared" si="23"/>
        <v>1.6599418019752714</v>
      </c>
      <c r="G207" s="1">
        <f t="shared" si="24"/>
        <v>1.9926086984082709</v>
      </c>
      <c r="H207" s="2">
        <v>9300</v>
      </c>
      <c r="I207" s="5">
        <f t="shared" si="25"/>
        <v>229524</v>
      </c>
      <c r="J207" s="2">
        <v>483600</v>
      </c>
      <c r="K207" s="5">
        <f t="shared" si="26"/>
        <v>11935248</v>
      </c>
      <c r="L207">
        <v>31</v>
      </c>
      <c r="M207" t="s">
        <v>17</v>
      </c>
      <c r="N207" t="s">
        <v>18</v>
      </c>
    </row>
    <row r="208" spans="1:14" x14ac:dyDescent="0.45">
      <c r="A208">
        <v>701</v>
      </c>
      <c r="B208" t="s">
        <v>14</v>
      </c>
      <c r="C208" t="s">
        <v>287</v>
      </c>
      <c r="D208" t="s">
        <v>295</v>
      </c>
      <c r="E208">
        <v>7</v>
      </c>
      <c r="F208" s="1">
        <f t="shared" si="23"/>
        <v>1.6242441288145131</v>
      </c>
      <c r="G208" s="1">
        <f t="shared" si="24"/>
        <v>1.9497568984425016</v>
      </c>
      <c r="H208" s="2">
        <v>9100</v>
      </c>
      <c r="I208" s="5">
        <f t="shared" si="25"/>
        <v>224588</v>
      </c>
      <c r="J208" s="2">
        <v>473200</v>
      </c>
      <c r="K208" s="5">
        <f t="shared" si="26"/>
        <v>11678576</v>
      </c>
      <c r="L208">
        <v>31</v>
      </c>
      <c r="M208" t="s">
        <v>296</v>
      </c>
      <c r="N208" t="s">
        <v>18</v>
      </c>
    </row>
    <row r="209" spans="1:14" x14ac:dyDescent="0.45">
      <c r="A209">
        <v>702</v>
      </c>
      <c r="B209" t="s">
        <v>14</v>
      </c>
      <c r="C209" t="s">
        <v>287</v>
      </c>
      <c r="D209" t="s">
        <v>297</v>
      </c>
      <c r="E209">
        <v>8</v>
      </c>
      <c r="F209" s="1">
        <f t="shared" si="23"/>
        <v>1.6063952922341338</v>
      </c>
      <c r="G209" s="1">
        <f t="shared" si="24"/>
        <v>1.9283309984596169</v>
      </c>
      <c r="H209" s="2">
        <v>9000</v>
      </c>
      <c r="I209" s="5">
        <f t="shared" si="25"/>
        <v>222120</v>
      </c>
      <c r="J209" s="2">
        <v>468000</v>
      </c>
      <c r="K209" s="5">
        <f t="shared" si="26"/>
        <v>11550240</v>
      </c>
      <c r="L209">
        <v>26</v>
      </c>
      <c r="M209" t="s">
        <v>70</v>
      </c>
      <c r="N209" t="s">
        <v>18</v>
      </c>
    </row>
    <row r="210" spans="1:14" x14ac:dyDescent="0.45">
      <c r="A210">
        <v>703</v>
      </c>
      <c r="B210" t="s">
        <v>14</v>
      </c>
      <c r="C210" t="s">
        <v>287</v>
      </c>
      <c r="D210" t="s">
        <v>298</v>
      </c>
      <c r="E210">
        <v>9</v>
      </c>
      <c r="F210" s="1">
        <f t="shared" si="23"/>
        <v>1.2672673972069277</v>
      </c>
      <c r="G210" s="1">
        <f t="shared" si="24"/>
        <v>1.5212388987848089</v>
      </c>
      <c r="H210" s="2">
        <v>7100</v>
      </c>
      <c r="I210" s="5">
        <f t="shared" si="25"/>
        <v>175228</v>
      </c>
      <c r="J210" s="2">
        <v>369200</v>
      </c>
      <c r="K210" s="5">
        <f t="shared" si="26"/>
        <v>9111856</v>
      </c>
      <c r="L210">
        <v>33</v>
      </c>
      <c r="M210" t="s">
        <v>45</v>
      </c>
      <c r="N210" t="s">
        <v>299</v>
      </c>
    </row>
    <row r="211" spans="1:14" x14ac:dyDescent="0.45">
      <c r="A211">
        <v>704</v>
      </c>
      <c r="B211" t="s">
        <v>14</v>
      </c>
      <c r="C211" t="s">
        <v>287</v>
      </c>
      <c r="D211" t="s">
        <v>300</v>
      </c>
      <c r="E211">
        <v>10</v>
      </c>
      <c r="F211" s="1">
        <f t="shared" si="23"/>
        <v>1.1244767045638937</v>
      </c>
      <c r="G211" s="1">
        <f t="shared" si="24"/>
        <v>1.3498316989217318</v>
      </c>
      <c r="H211" s="2">
        <v>6300</v>
      </c>
      <c r="I211" s="5">
        <f t="shared" si="25"/>
        <v>155484</v>
      </c>
      <c r="J211" s="2">
        <v>327600</v>
      </c>
      <c r="K211" s="5">
        <f t="shared" si="26"/>
        <v>8085168</v>
      </c>
      <c r="L211">
        <v>24</v>
      </c>
      <c r="M211" t="s">
        <v>45</v>
      </c>
      <c r="N211" t="s">
        <v>18</v>
      </c>
    </row>
    <row r="212" spans="1:14" x14ac:dyDescent="0.45">
      <c r="A212">
        <v>705</v>
      </c>
      <c r="B212" t="s">
        <v>14</v>
      </c>
      <c r="C212" t="s">
        <v>287</v>
      </c>
      <c r="D212" t="s">
        <v>301</v>
      </c>
      <c r="E212">
        <v>11</v>
      </c>
      <c r="F212" s="1">
        <f t="shared" si="23"/>
        <v>1.0709301948227559</v>
      </c>
      <c r="G212" s="1">
        <f t="shared" si="24"/>
        <v>1.285553998973078</v>
      </c>
      <c r="H212" s="2">
        <v>6000</v>
      </c>
      <c r="I212" s="5">
        <f t="shared" si="25"/>
        <v>148080</v>
      </c>
      <c r="J212" s="2">
        <v>312000</v>
      </c>
      <c r="K212" s="5">
        <f t="shared" si="26"/>
        <v>7700160</v>
      </c>
      <c r="L212">
        <v>29</v>
      </c>
      <c r="M212" t="s">
        <v>45</v>
      </c>
      <c r="N212" t="s">
        <v>18</v>
      </c>
    </row>
    <row r="213" spans="1:14" x14ac:dyDescent="0.45">
      <c r="A213">
        <v>706</v>
      </c>
      <c r="B213" t="s">
        <v>14</v>
      </c>
      <c r="C213" t="s">
        <v>287</v>
      </c>
      <c r="D213" t="s">
        <v>302</v>
      </c>
      <c r="E213">
        <v>12</v>
      </c>
      <c r="F213" s="1">
        <f t="shared" si="23"/>
        <v>1.0530813582423766</v>
      </c>
      <c r="G213" s="1">
        <f t="shared" si="24"/>
        <v>1.2641280989901933</v>
      </c>
      <c r="H213" s="2">
        <v>5900</v>
      </c>
      <c r="I213" s="5">
        <f t="shared" si="25"/>
        <v>145612</v>
      </c>
      <c r="J213" s="2">
        <v>306800</v>
      </c>
      <c r="K213" s="5">
        <f t="shared" si="26"/>
        <v>7571824</v>
      </c>
      <c r="L213">
        <v>25</v>
      </c>
      <c r="M213" t="s">
        <v>73</v>
      </c>
      <c r="N213" t="s">
        <v>34</v>
      </c>
    </row>
    <row r="214" spans="1:14" x14ac:dyDescent="0.45">
      <c r="A214">
        <v>707</v>
      </c>
      <c r="B214" t="s">
        <v>14</v>
      </c>
      <c r="C214" t="s">
        <v>287</v>
      </c>
      <c r="D214" t="s">
        <v>303</v>
      </c>
      <c r="E214">
        <v>13</v>
      </c>
      <c r="F214" s="1">
        <f t="shared" si="23"/>
        <v>0.94598833876010102</v>
      </c>
      <c r="G214" s="1">
        <f t="shared" si="24"/>
        <v>1.1355726990928856</v>
      </c>
      <c r="H214" s="2">
        <v>5300</v>
      </c>
      <c r="I214" s="5">
        <f t="shared" si="25"/>
        <v>130804</v>
      </c>
      <c r="J214" s="2">
        <v>275600</v>
      </c>
      <c r="K214" s="5">
        <f t="shared" si="26"/>
        <v>6801808</v>
      </c>
      <c r="L214">
        <v>28</v>
      </c>
      <c r="M214" t="s">
        <v>17</v>
      </c>
      <c r="N214" t="s">
        <v>18</v>
      </c>
    </row>
    <row r="215" spans="1:14" x14ac:dyDescent="0.45">
      <c r="A215">
        <v>708</v>
      </c>
      <c r="B215" t="s">
        <v>14</v>
      </c>
      <c r="C215" t="s">
        <v>287</v>
      </c>
      <c r="D215" t="s">
        <v>304</v>
      </c>
      <c r="E215">
        <v>14</v>
      </c>
      <c r="F215" s="1">
        <f t="shared" si="23"/>
        <v>0.92813950217972174</v>
      </c>
      <c r="G215" s="1">
        <f t="shared" si="24"/>
        <v>1.1141467991100009</v>
      </c>
      <c r="H215" s="2">
        <v>5200</v>
      </c>
      <c r="I215" s="5">
        <f t="shared" si="25"/>
        <v>128336</v>
      </c>
      <c r="J215" s="2">
        <v>270400</v>
      </c>
      <c r="K215" s="5">
        <f t="shared" si="26"/>
        <v>6673472</v>
      </c>
      <c r="L215">
        <v>25</v>
      </c>
      <c r="M215" t="s">
        <v>105</v>
      </c>
      <c r="N215" t="s">
        <v>18</v>
      </c>
    </row>
    <row r="216" spans="1:14" x14ac:dyDescent="0.45">
      <c r="A216">
        <v>709</v>
      </c>
      <c r="B216" t="s">
        <v>14</v>
      </c>
      <c r="C216" t="s">
        <v>287</v>
      </c>
      <c r="D216" t="s">
        <v>305</v>
      </c>
      <c r="E216">
        <v>15</v>
      </c>
      <c r="F216" s="1">
        <f t="shared" si="23"/>
        <v>0.73180229979554978</v>
      </c>
      <c r="G216" s="1">
        <f t="shared" si="24"/>
        <v>0.8784618992982699</v>
      </c>
      <c r="H216" s="2">
        <v>4100</v>
      </c>
      <c r="I216" s="5">
        <f t="shared" si="25"/>
        <v>101188</v>
      </c>
      <c r="J216" s="2">
        <v>213200</v>
      </c>
      <c r="K216" s="5">
        <f t="shared" si="26"/>
        <v>5261776</v>
      </c>
      <c r="L216">
        <v>25</v>
      </c>
      <c r="M216" t="s">
        <v>26</v>
      </c>
      <c r="N216" t="s">
        <v>18</v>
      </c>
    </row>
    <row r="217" spans="1:14" x14ac:dyDescent="0.45">
      <c r="A217">
        <v>710</v>
      </c>
      <c r="B217" t="s">
        <v>14</v>
      </c>
      <c r="C217" t="s">
        <v>287</v>
      </c>
      <c r="D217" t="s">
        <v>306</v>
      </c>
      <c r="E217">
        <v>16</v>
      </c>
      <c r="F217" s="1">
        <f t="shared" si="23"/>
        <v>0.69610462663479133</v>
      </c>
      <c r="G217" s="1">
        <f t="shared" si="24"/>
        <v>0.83561009933250063</v>
      </c>
      <c r="H217" s="2">
        <v>3900</v>
      </c>
      <c r="I217" s="5">
        <f t="shared" si="25"/>
        <v>96252</v>
      </c>
      <c r="J217" s="2">
        <v>202800</v>
      </c>
      <c r="K217" s="5">
        <f t="shared" si="26"/>
        <v>5005104</v>
      </c>
      <c r="L217">
        <v>32</v>
      </c>
      <c r="M217" t="s">
        <v>264</v>
      </c>
      <c r="N217" t="s">
        <v>34</v>
      </c>
    </row>
    <row r="218" spans="1:14" x14ac:dyDescent="0.45">
      <c r="A218">
        <v>711</v>
      </c>
      <c r="B218" t="s">
        <v>14</v>
      </c>
      <c r="C218" t="s">
        <v>287</v>
      </c>
      <c r="D218" t="s">
        <v>307</v>
      </c>
      <c r="E218">
        <v>17</v>
      </c>
      <c r="F218" s="1">
        <f t="shared" si="23"/>
        <v>0.4819185876702401</v>
      </c>
      <c r="G218" s="1">
        <f t="shared" si="24"/>
        <v>0.57849929953788504</v>
      </c>
      <c r="H218" s="2">
        <v>2700</v>
      </c>
      <c r="I218" s="5">
        <f t="shared" si="25"/>
        <v>66636</v>
      </c>
      <c r="J218" s="2">
        <v>140400</v>
      </c>
      <c r="K218" s="5">
        <f t="shared" si="26"/>
        <v>3465072</v>
      </c>
      <c r="L218">
        <v>22</v>
      </c>
      <c r="M218" t="s">
        <v>61</v>
      </c>
      <c r="N218" t="s">
        <v>18</v>
      </c>
    </row>
    <row r="219" spans="1:14" x14ac:dyDescent="0.45">
      <c r="A219">
        <v>712</v>
      </c>
      <c r="B219" t="s">
        <v>14</v>
      </c>
      <c r="C219" t="s">
        <v>287</v>
      </c>
      <c r="D219" t="s">
        <v>308</v>
      </c>
      <c r="E219">
        <v>18</v>
      </c>
      <c r="F219" s="1">
        <f t="shared" si="23"/>
        <v>0.41052324134872309</v>
      </c>
      <c r="G219" s="1">
        <f t="shared" si="24"/>
        <v>0.49279569960634656</v>
      </c>
      <c r="H219" s="2">
        <v>2300</v>
      </c>
      <c r="I219" s="5">
        <f t="shared" si="25"/>
        <v>56764</v>
      </c>
      <c r="J219" s="2">
        <v>119600</v>
      </c>
      <c r="K219" s="5">
        <f t="shared" si="26"/>
        <v>2951728</v>
      </c>
      <c r="L219">
        <v>20</v>
      </c>
      <c r="M219" t="s">
        <v>40</v>
      </c>
      <c r="N219" t="s">
        <v>18</v>
      </c>
    </row>
    <row r="220" spans="1:14" x14ac:dyDescent="0.45">
      <c r="A220">
        <v>713</v>
      </c>
      <c r="B220" t="s">
        <v>14</v>
      </c>
      <c r="C220" t="s">
        <v>287</v>
      </c>
      <c r="D220" t="s">
        <v>309</v>
      </c>
      <c r="E220">
        <v>19</v>
      </c>
      <c r="F220" s="1">
        <f t="shared" si="23"/>
        <v>0.41052324134872309</v>
      </c>
      <c r="G220" s="1">
        <f t="shared" si="24"/>
        <v>0.49279569960634656</v>
      </c>
      <c r="H220" s="2">
        <v>2300</v>
      </c>
      <c r="I220" s="5">
        <f t="shared" si="25"/>
        <v>56764</v>
      </c>
      <c r="J220" s="2">
        <v>119600</v>
      </c>
      <c r="K220" s="5">
        <f t="shared" si="26"/>
        <v>2951728</v>
      </c>
      <c r="L220">
        <v>23</v>
      </c>
      <c r="M220" t="s">
        <v>28</v>
      </c>
      <c r="N220" t="s">
        <v>18</v>
      </c>
    </row>
    <row r="221" spans="1:14" x14ac:dyDescent="0.45">
      <c r="A221">
        <v>714</v>
      </c>
      <c r="B221" t="s">
        <v>14</v>
      </c>
      <c r="C221" t="s">
        <v>287</v>
      </c>
      <c r="D221" t="s">
        <v>310</v>
      </c>
      <c r="E221">
        <v>20</v>
      </c>
      <c r="F221" s="1">
        <f t="shared" si="23"/>
        <v>0.33912789502720603</v>
      </c>
      <c r="G221" s="1">
        <f t="shared" si="24"/>
        <v>0.40709209967480803</v>
      </c>
      <c r="H221" s="2">
        <v>1900</v>
      </c>
      <c r="I221" s="5">
        <f t="shared" si="25"/>
        <v>46892</v>
      </c>
      <c r="J221" s="2">
        <v>98800</v>
      </c>
      <c r="K221" s="5">
        <f t="shared" si="26"/>
        <v>2438384</v>
      </c>
      <c r="L221">
        <v>21</v>
      </c>
      <c r="M221" t="s">
        <v>17</v>
      </c>
      <c r="N221" t="s">
        <v>18</v>
      </c>
    </row>
    <row r="222" spans="1:14" x14ac:dyDescent="0.45">
      <c r="A222">
        <v>715</v>
      </c>
      <c r="B222" t="s">
        <v>14</v>
      </c>
      <c r="C222" t="s">
        <v>287</v>
      </c>
      <c r="D222" t="s">
        <v>311</v>
      </c>
      <c r="E222">
        <v>21</v>
      </c>
      <c r="F222" s="1">
        <f t="shared" si="23"/>
        <v>0.26773254870568897</v>
      </c>
      <c r="G222" s="1">
        <f t="shared" si="24"/>
        <v>0.3213884997432695</v>
      </c>
      <c r="H222" s="2">
        <v>1500</v>
      </c>
      <c r="I222" s="5">
        <f t="shared" si="25"/>
        <v>37020</v>
      </c>
      <c r="J222" s="2">
        <v>78000</v>
      </c>
      <c r="K222" s="5">
        <f t="shared" si="26"/>
        <v>1925040</v>
      </c>
      <c r="L222">
        <v>21</v>
      </c>
      <c r="M222" t="s">
        <v>45</v>
      </c>
      <c r="N222" t="s">
        <v>18</v>
      </c>
    </row>
    <row r="223" spans="1:14" x14ac:dyDescent="0.45">
      <c r="A223">
        <v>716</v>
      </c>
      <c r="B223" t="s">
        <v>14</v>
      </c>
      <c r="C223" t="s">
        <v>287</v>
      </c>
      <c r="D223" t="s">
        <v>312</v>
      </c>
      <c r="E223">
        <v>22</v>
      </c>
      <c r="F223" s="1">
        <f t="shared" si="23"/>
        <v>0.26773254870568897</v>
      </c>
      <c r="G223" s="1">
        <f t="shared" si="24"/>
        <v>0.3213884997432695</v>
      </c>
      <c r="H223" s="2">
        <v>1500</v>
      </c>
      <c r="I223" s="5">
        <f t="shared" si="25"/>
        <v>37020</v>
      </c>
      <c r="J223" s="2">
        <v>78000</v>
      </c>
      <c r="K223" s="5">
        <f t="shared" si="26"/>
        <v>1925040</v>
      </c>
      <c r="L223">
        <v>20</v>
      </c>
      <c r="M223" t="s">
        <v>26</v>
      </c>
      <c r="N223" t="s">
        <v>18</v>
      </c>
    </row>
    <row r="224" spans="1:14" x14ac:dyDescent="0.45">
      <c r="A224">
        <v>717</v>
      </c>
      <c r="B224" t="s">
        <v>14</v>
      </c>
      <c r="C224" t="s">
        <v>287</v>
      </c>
      <c r="D224" t="s">
        <v>313</v>
      </c>
      <c r="E224">
        <v>23</v>
      </c>
      <c r="F224" s="1">
        <f t="shared" si="23"/>
        <v>0.23203487554493044</v>
      </c>
      <c r="G224" s="1">
        <f t="shared" si="24"/>
        <v>0.27853669977750023</v>
      </c>
      <c r="H224" s="2">
        <v>1300</v>
      </c>
      <c r="I224" s="5">
        <f t="shared" si="25"/>
        <v>32084</v>
      </c>
      <c r="J224" s="2">
        <v>67600</v>
      </c>
      <c r="K224" s="5">
        <f t="shared" si="26"/>
        <v>1668368</v>
      </c>
      <c r="L224">
        <v>19</v>
      </c>
      <c r="M224" t="s">
        <v>67</v>
      </c>
      <c r="N224" t="s">
        <v>18</v>
      </c>
    </row>
    <row r="225" spans="1:14" x14ac:dyDescent="0.45">
      <c r="A225">
        <v>718</v>
      </c>
      <c r="B225" t="s">
        <v>14</v>
      </c>
      <c r="C225" t="s">
        <v>287</v>
      </c>
      <c r="D225" t="s">
        <v>314</v>
      </c>
      <c r="E225">
        <v>24</v>
      </c>
      <c r="F225" s="1">
        <f t="shared" si="23"/>
        <v>0.23203487554493044</v>
      </c>
      <c r="G225" s="1">
        <f t="shared" si="24"/>
        <v>0.27853669977750023</v>
      </c>
      <c r="H225" s="2">
        <v>1300</v>
      </c>
      <c r="I225" s="5">
        <f t="shared" si="25"/>
        <v>32084</v>
      </c>
      <c r="J225" s="2">
        <v>67600</v>
      </c>
      <c r="K225" s="5">
        <f t="shared" si="26"/>
        <v>1668368</v>
      </c>
      <c r="L225">
        <v>21</v>
      </c>
      <c r="M225" t="s">
        <v>62</v>
      </c>
      <c r="N225" t="s">
        <v>18</v>
      </c>
    </row>
    <row r="226" spans="1:14" x14ac:dyDescent="0.45">
      <c r="A226">
        <v>719</v>
      </c>
      <c r="B226" t="s">
        <v>14</v>
      </c>
      <c r="C226" t="s">
        <v>287</v>
      </c>
      <c r="D226" t="s">
        <v>315</v>
      </c>
      <c r="E226">
        <v>25</v>
      </c>
      <c r="F226" s="1">
        <f t="shared" si="23"/>
        <v>0.1963372023841719</v>
      </c>
      <c r="G226" s="1">
        <f t="shared" si="24"/>
        <v>0.23568489981173096</v>
      </c>
      <c r="H226" s="2">
        <v>1100</v>
      </c>
      <c r="I226" s="5">
        <f t="shared" si="25"/>
        <v>27148</v>
      </c>
      <c r="J226" s="2">
        <v>57200</v>
      </c>
      <c r="K226" s="5">
        <f t="shared" si="26"/>
        <v>1411696</v>
      </c>
      <c r="L226">
        <v>21</v>
      </c>
      <c r="M226" t="s">
        <v>28</v>
      </c>
      <c r="N226" t="s">
        <v>18</v>
      </c>
    </row>
    <row r="227" spans="1:14" x14ac:dyDescent="0.45">
      <c r="A227">
        <v>792</v>
      </c>
      <c r="B227" t="s">
        <v>14</v>
      </c>
      <c r="C227" t="s">
        <v>321</v>
      </c>
      <c r="D227" t="s">
        <v>322</v>
      </c>
      <c r="E227">
        <v>1</v>
      </c>
      <c r="F227" s="1">
        <f t="shared" si="23"/>
        <v>1.9633720238417189</v>
      </c>
      <c r="G227" s="1">
        <f t="shared" si="24"/>
        <v>2.3568489981173095</v>
      </c>
      <c r="H227" s="2">
        <v>11000</v>
      </c>
      <c r="I227" s="5">
        <f t="shared" si="25"/>
        <v>271480</v>
      </c>
      <c r="J227" s="2">
        <v>572000</v>
      </c>
      <c r="K227" s="5">
        <f t="shared" si="26"/>
        <v>14116960</v>
      </c>
      <c r="L227">
        <v>36</v>
      </c>
      <c r="M227" t="s">
        <v>38</v>
      </c>
      <c r="N227" t="s">
        <v>18</v>
      </c>
    </row>
    <row r="228" spans="1:14" x14ac:dyDescent="0.45">
      <c r="A228">
        <v>793</v>
      </c>
      <c r="B228" t="s">
        <v>14</v>
      </c>
      <c r="C228" t="s">
        <v>321</v>
      </c>
      <c r="D228" t="s">
        <v>323</v>
      </c>
      <c r="E228">
        <v>2</v>
      </c>
      <c r="F228" s="1">
        <f t="shared" si="23"/>
        <v>1.0530813582423766</v>
      </c>
      <c r="G228" s="1">
        <f t="shared" si="24"/>
        <v>1.2641280989901933</v>
      </c>
      <c r="H228" s="2">
        <v>5900</v>
      </c>
      <c r="I228" s="5">
        <f t="shared" si="25"/>
        <v>145612</v>
      </c>
      <c r="J228" s="2">
        <v>306800</v>
      </c>
      <c r="K228" s="5">
        <f t="shared" si="26"/>
        <v>7571824</v>
      </c>
      <c r="L228">
        <v>22</v>
      </c>
      <c r="M228" t="s">
        <v>64</v>
      </c>
      <c r="N228" t="s">
        <v>18</v>
      </c>
    </row>
    <row r="229" spans="1:14" x14ac:dyDescent="0.45">
      <c r="A229">
        <v>794</v>
      </c>
      <c r="B229" t="s">
        <v>14</v>
      </c>
      <c r="C229" t="s">
        <v>321</v>
      </c>
      <c r="D229" t="s">
        <v>324</v>
      </c>
      <c r="E229">
        <v>3</v>
      </c>
      <c r="F229" s="1">
        <f t="shared" si="23"/>
        <v>0.8031976461170669</v>
      </c>
      <c r="G229" s="1">
        <f t="shared" si="24"/>
        <v>0.96416549922980843</v>
      </c>
      <c r="H229" s="2">
        <v>4500</v>
      </c>
      <c r="I229" s="5">
        <f t="shared" si="25"/>
        <v>111060</v>
      </c>
      <c r="J229" s="2">
        <v>234000</v>
      </c>
      <c r="K229" s="5">
        <f t="shared" si="26"/>
        <v>5775120</v>
      </c>
      <c r="L229">
        <v>24</v>
      </c>
      <c r="M229" t="s">
        <v>45</v>
      </c>
      <c r="N229" t="s">
        <v>18</v>
      </c>
    </row>
    <row r="230" spans="1:14" x14ac:dyDescent="0.45">
      <c r="A230">
        <v>795</v>
      </c>
      <c r="B230" t="s">
        <v>14</v>
      </c>
      <c r="C230" t="s">
        <v>321</v>
      </c>
      <c r="D230" t="s">
        <v>325</v>
      </c>
      <c r="E230">
        <v>4</v>
      </c>
      <c r="F230" s="1">
        <f t="shared" si="23"/>
        <v>0.8031976461170669</v>
      </c>
      <c r="G230" s="1">
        <f t="shared" si="24"/>
        <v>0.96416549922980843</v>
      </c>
      <c r="H230" s="2">
        <v>4500</v>
      </c>
      <c r="I230" s="5">
        <f t="shared" si="25"/>
        <v>111060</v>
      </c>
      <c r="J230" s="2">
        <v>234000</v>
      </c>
      <c r="K230" s="5">
        <f t="shared" si="26"/>
        <v>5775120</v>
      </c>
      <c r="L230">
        <v>31</v>
      </c>
      <c r="M230" t="s">
        <v>40</v>
      </c>
      <c r="N230" t="s">
        <v>34</v>
      </c>
    </row>
    <row r="231" spans="1:14" x14ac:dyDescent="0.45">
      <c r="A231">
        <v>796</v>
      </c>
      <c r="B231" t="s">
        <v>14</v>
      </c>
      <c r="C231" t="s">
        <v>321</v>
      </c>
      <c r="D231" t="s">
        <v>326</v>
      </c>
      <c r="E231">
        <v>5</v>
      </c>
      <c r="F231" s="1">
        <f t="shared" si="23"/>
        <v>0.76749997295630834</v>
      </c>
      <c r="G231" s="1">
        <f t="shared" si="24"/>
        <v>0.92131369926403917</v>
      </c>
      <c r="H231" s="2">
        <v>4300</v>
      </c>
      <c r="I231" s="5">
        <f t="shared" si="25"/>
        <v>106124</v>
      </c>
      <c r="J231" s="2">
        <v>223600</v>
      </c>
      <c r="K231" s="5">
        <f t="shared" si="26"/>
        <v>5518448</v>
      </c>
      <c r="L231">
        <v>24</v>
      </c>
      <c r="M231" t="s">
        <v>26</v>
      </c>
      <c r="N231" t="s">
        <v>18</v>
      </c>
    </row>
    <row r="232" spans="1:14" x14ac:dyDescent="0.45">
      <c r="A232">
        <v>797</v>
      </c>
      <c r="B232" t="s">
        <v>14</v>
      </c>
      <c r="C232" t="s">
        <v>321</v>
      </c>
      <c r="D232" t="s">
        <v>327</v>
      </c>
      <c r="E232">
        <v>6</v>
      </c>
      <c r="F232" s="1">
        <f t="shared" si="23"/>
        <v>0.69610462663479133</v>
      </c>
      <c r="G232" s="1">
        <f t="shared" si="24"/>
        <v>0.83561009933250063</v>
      </c>
      <c r="H232" s="2">
        <v>3900</v>
      </c>
      <c r="I232" s="5">
        <f t="shared" si="25"/>
        <v>96252</v>
      </c>
      <c r="J232" s="2">
        <v>202800</v>
      </c>
      <c r="K232" s="5">
        <f t="shared" si="26"/>
        <v>5005104</v>
      </c>
      <c r="L232">
        <v>31</v>
      </c>
      <c r="M232" t="s">
        <v>26</v>
      </c>
      <c r="N232" t="s">
        <v>18</v>
      </c>
    </row>
    <row r="233" spans="1:14" x14ac:dyDescent="0.45">
      <c r="A233">
        <v>798</v>
      </c>
      <c r="B233" t="s">
        <v>14</v>
      </c>
      <c r="C233" t="s">
        <v>321</v>
      </c>
      <c r="D233" t="s">
        <v>328</v>
      </c>
      <c r="E233">
        <v>7</v>
      </c>
      <c r="F233" s="1">
        <f t="shared" si="23"/>
        <v>0.69610462663479133</v>
      </c>
      <c r="G233" s="1">
        <f t="shared" si="24"/>
        <v>0.83561009933250063</v>
      </c>
      <c r="H233" s="2">
        <v>3900</v>
      </c>
      <c r="I233" s="5">
        <f t="shared" si="25"/>
        <v>96252</v>
      </c>
      <c r="J233" s="2">
        <v>202800</v>
      </c>
      <c r="K233" s="5">
        <f t="shared" si="26"/>
        <v>5005104</v>
      </c>
      <c r="L233">
        <v>31</v>
      </c>
      <c r="M233" t="s">
        <v>329</v>
      </c>
      <c r="N233" t="s">
        <v>18</v>
      </c>
    </row>
    <row r="234" spans="1:14" x14ac:dyDescent="0.45">
      <c r="A234">
        <v>799</v>
      </c>
      <c r="B234" t="s">
        <v>14</v>
      </c>
      <c r="C234" t="s">
        <v>321</v>
      </c>
      <c r="D234" t="s">
        <v>330</v>
      </c>
      <c r="E234">
        <v>8</v>
      </c>
      <c r="F234" s="1">
        <f t="shared" si="23"/>
        <v>0.66040695347403278</v>
      </c>
      <c r="G234" s="1">
        <f t="shared" si="24"/>
        <v>0.79275829936673137</v>
      </c>
      <c r="H234" s="2">
        <v>3700</v>
      </c>
      <c r="I234" s="5">
        <f t="shared" si="25"/>
        <v>91316</v>
      </c>
      <c r="J234" s="2">
        <v>192400</v>
      </c>
      <c r="K234" s="5">
        <f t="shared" si="26"/>
        <v>4748432</v>
      </c>
      <c r="L234">
        <v>30</v>
      </c>
      <c r="M234" t="s">
        <v>28</v>
      </c>
      <c r="N234" t="s">
        <v>18</v>
      </c>
    </row>
    <row r="235" spans="1:14" x14ac:dyDescent="0.45">
      <c r="A235">
        <v>800</v>
      </c>
      <c r="B235" t="s">
        <v>14</v>
      </c>
      <c r="C235" t="s">
        <v>321</v>
      </c>
      <c r="D235" t="s">
        <v>331</v>
      </c>
      <c r="E235">
        <v>9</v>
      </c>
      <c r="F235" s="1">
        <f t="shared" si="23"/>
        <v>0.66040695347403278</v>
      </c>
      <c r="G235" s="1">
        <f t="shared" si="24"/>
        <v>0.79275829936673137</v>
      </c>
      <c r="H235" s="2">
        <v>3700</v>
      </c>
      <c r="I235" s="5">
        <f t="shared" si="25"/>
        <v>91316</v>
      </c>
      <c r="J235" s="2">
        <v>192400</v>
      </c>
      <c r="K235" s="5">
        <f t="shared" si="26"/>
        <v>4748432</v>
      </c>
      <c r="L235">
        <v>26</v>
      </c>
      <c r="M235" t="s">
        <v>45</v>
      </c>
      <c r="N235" t="s">
        <v>18</v>
      </c>
    </row>
    <row r="236" spans="1:14" x14ac:dyDescent="0.45">
      <c r="A236">
        <v>801</v>
      </c>
      <c r="B236" t="s">
        <v>14</v>
      </c>
      <c r="C236" t="s">
        <v>321</v>
      </c>
      <c r="D236" t="s">
        <v>332</v>
      </c>
      <c r="E236">
        <v>10</v>
      </c>
      <c r="F236" s="1">
        <f t="shared" si="23"/>
        <v>0.57116277057213649</v>
      </c>
      <c r="G236" s="1">
        <f t="shared" si="24"/>
        <v>0.68562879945230826</v>
      </c>
      <c r="H236" s="2">
        <v>3200</v>
      </c>
      <c r="I236" s="5">
        <f t="shared" si="25"/>
        <v>78976</v>
      </c>
      <c r="J236" s="2">
        <v>166400</v>
      </c>
      <c r="K236" s="5">
        <f t="shared" si="26"/>
        <v>4106752</v>
      </c>
      <c r="L236">
        <v>29</v>
      </c>
      <c r="M236" t="s">
        <v>26</v>
      </c>
      <c r="N236" t="s">
        <v>104</v>
      </c>
    </row>
    <row r="237" spans="1:14" x14ac:dyDescent="0.45">
      <c r="A237">
        <v>802</v>
      </c>
      <c r="B237" t="s">
        <v>14</v>
      </c>
      <c r="C237" t="s">
        <v>321</v>
      </c>
      <c r="D237" t="s">
        <v>333</v>
      </c>
      <c r="E237">
        <v>11</v>
      </c>
      <c r="F237" s="1">
        <f t="shared" si="23"/>
        <v>0.44622091450948159</v>
      </c>
      <c r="G237" s="1">
        <f t="shared" si="24"/>
        <v>0.53564749957211577</v>
      </c>
      <c r="H237" s="2">
        <v>2500</v>
      </c>
      <c r="I237" s="5">
        <f t="shared" si="25"/>
        <v>61700</v>
      </c>
      <c r="J237" s="2">
        <v>130000</v>
      </c>
      <c r="K237" s="5">
        <f t="shared" si="26"/>
        <v>3208400</v>
      </c>
      <c r="L237">
        <v>20</v>
      </c>
      <c r="M237" t="s">
        <v>17</v>
      </c>
      <c r="N237" t="s">
        <v>18</v>
      </c>
    </row>
    <row r="238" spans="1:14" x14ac:dyDescent="0.45">
      <c r="A238">
        <v>803</v>
      </c>
      <c r="B238" t="s">
        <v>14</v>
      </c>
      <c r="C238" t="s">
        <v>321</v>
      </c>
      <c r="D238" t="s">
        <v>334</v>
      </c>
      <c r="E238">
        <v>12</v>
      </c>
      <c r="F238" s="1">
        <f t="shared" si="23"/>
        <v>0.44622091450948159</v>
      </c>
      <c r="G238" s="1">
        <f t="shared" si="24"/>
        <v>0.53564749957211577</v>
      </c>
      <c r="H238" s="2">
        <v>2500</v>
      </c>
      <c r="I238" s="5">
        <f t="shared" si="25"/>
        <v>61700</v>
      </c>
      <c r="J238" s="2">
        <v>130000</v>
      </c>
      <c r="K238" s="5">
        <f t="shared" si="26"/>
        <v>3208400</v>
      </c>
      <c r="L238">
        <v>21</v>
      </c>
      <c r="M238" t="s">
        <v>67</v>
      </c>
      <c r="N238" t="s">
        <v>18</v>
      </c>
    </row>
    <row r="239" spans="1:14" x14ac:dyDescent="0.45">
      <c r="A239">
        <v>804</v>
      </c>
      <c r="B239" t="s">
        <v>14</v>
      </c>
      <c r="C239" t="s">
        <v>321</v>
      </c>
      <c r="D239" t="s">
        <v>335</v>
      </c>
      <c r="E239">
        <v>13</v>
      </c>
      <c r="F239" s="1">
        <f t="shared" si="23"/>
        <v>0.41052324134872309</v>
      </c>
      <c r="G239" s="1">
        <f t="shared" si="24"/>
        <v>0.49279569960634656</v>
      </c>
      <c r="H239" s="2">
        <v>2300</v>
      </c>
      <c r="I239" s="5">
        <f t="shared" si="25"/>
        <v>56764</v>
      </c>
      <c r="J239" s="2">
        <v>119600</v>
      </c>
      <c r="K239" s="5">
        <f t="shared" si="26"/>
        <v>2951728</v>
      </c>
      <c r="L239">
        <v>24</v>
      </c>
      <c r="M239" t="s">
        <v>105</v>
      </c>
      <c r="N239" t="s">
        <v>18</v>
      </c>
    </row>
    <row r="240" spans="1:14" x14ac:dyDescent="0.45">
      <c r="A240">
        <v>805</v>
      </c>
      <c r="B240" t="s">
        <v>14</v>
      </c>
      <c r="C240" t="s">
        <v>321</v>
      </c>
      <c r="D240" t="s">
        <v>336</v>
      </c>
      <c r="E240">
        <v>14</v>
      </c>
      <c r="F240" s="1">
        <f t="shared" si="23"/>
        <v>0.41052324134872309</v>
      </c>
      <c r="G240" s="1">
        <f t="shared" si="24"/>
        <v>0.49279569960634656</v>
      </c>
      <c r="H240" s="2">
        <v>2300</v>
      </c>
      <c r="I240" s="5">
        <f t="shared" si="25"/>
        <v>56764</v>
      </c>
      <c r="J240" s="2">
        <v>119600</v>
      </c>
      <c r="K240" s="5">
        <f t="shared" si="26"/>
        <v>2951728</v>
      </c>
      <c r="L240">
        <v>21</v>
      </c>
      <c r="M240" t="s">
        <v>40</v>
      </c>
      <c r="N240" t="s">
        <v>18</v>
      </c>
    </row>
    <row r="241" spans="1:14" x14ac:dyDescent="0.45">
      <c r="A241">
        <v>806</v>
      </c>
      <c r="B241" t="s">
        <v>14</v>
      </c>
      <c r="C241" t="s">
        <v>321</v>
      </c>
      <c r="D241" t="s">
        <v>337</v>
      </c>
      <c r="E241">
        <v>15</v>
      </c>
      <c r="F241" s="1">
        <f t="shared" si="23"/>
        <v>0.35697673160758525</v>
      </c>
      <c r="G241" s="1">
        <f t="shared" si="24"/>
        <v>0.42851799965769266</v>
      </c>
      <c r="H241" s="2">
        <v>2000</v>
      </c>
      <c r="I241" s="5">
        <f t="shared" si="25"/>
        <v>49360</v>
      </c>
      <c r="J241" s="2">
        <v>104000</v>
      </c>
      <c r="K241" s="5">
        <f t="shared" si="26"/>
        <v>2566720</v>
      </c>
      <c r="L241">
        <v>40</v>
      </c>
      <c r="M241" t="s">
        <v>72</v>
      </c>
      <c r="N241" t="s">
        <v>18</v>
      </c>
    </row>
    <row r="242" spans="1:14" x14ac:dyDescent="0.45">
      <c r="A242">
        <v>807</v>
      </c>
      <c r="B242" t="s">
        <v>14</v>
      </c>
      <c r="C242" t="s">
        <v>321</v>
      </c>
      <c r="D242" t="s">
        <v>338</v>
      </c>
      <c r="E242">
        <v>16</v>
      </c>
      <c r="F242" s="1">
        <f t="shared" si="23"/>
        <v>0.35697673160758525</v>
      </c>
      <c r="G242" s="1">
        <f t="shared" si="24"/>
        <v>0.42851799965769266</v>
      </c>
      <c r="H242" s="2">
        <v>2000</v>
      </c>
      <c r="I242" s="5">
        <f t="shared" si="25"/>
        <v>49360</v>
      </c>
      <c r="J242" s="2">
        <v>104000</v>
      </c>
      <c r="K242" s="5">
        <f t="shared" si="26"/>
        <v>2566720</v>
      </c>
      <c r="L242">
        <v>30</v>
      </c>
      <c r="M242" t="s">
        <v>48</v>
      </c>
      <c r="N242" t="s">
        <v>18</v>
      </c>
    </row>
    <row r="243" spans="1:14" x14ac:dyDescent="0.45">
      <c r="A243">
        <v>808</v>
      </c>
      <c r="B243" t="s">
        <v>14</v>
      </c>
      <c r="C243" t="s">
        <v>321</v>
      </c>
      <c r="D243" t="s">
        <v>339</v>
      </c>
      <c r="E243">
        <v>17</v>
      </c>
      <c r="F243" s="1">
        <f t="shared" si="23"/>
        <v>0.33912789502720603</v>
      </c>
      <c r="G243" s="1">
        <f t="shared" si="24"/>
        <v>0.40709209967480803</v>
      </c>
      <c r="H243" s="2">
        <v>1900</v>
      </c>
      <c r="I243" s="5">
        <f t="shared" si="25"/>
        <v>46892</v>
      </c>
      <c r="J243" s="2">
        <v>98800</v>
      </c>
      <c r="K243" s="5">
        <f t="shared" si="26"/>
        <v>2438384</v>
      </c>
      <c r="L243">
        <v>23</v>
      </c>
      <c r="M243" t="s">
        <v>68</v>
      </c>
      <c r="N243" t="s">
        <v>18</v>
      </c>
    </row>
    <row r="244" spans="1:14" x14ac:dyDescent="0.45">
      <c r="A244">
        <v>809</v>
      </c>
      <c r="B244" t="s">
        <v>14</v>
      </c>
      <c r="C244" t="s">
        <v>321</v>
      </c>
      <c r="D244" t="s">
        <v>340</v>
      </c>
      <c r="E244">
        <v>18</v>
      </c>
      <c r="F244" s="1">
        <f t="shared" si="23"/>
        <v>0.33912789502720603</v>
      </c>
      <c r="G244" s="1">
        <f t="shared" si="24"/>
        <v>0.40709209967480803</v>
      </c>
      <c r="H244" s="2">
        <v>1900</v>
      </c>
      <c r="I244" s="5">
        <f t="shared" si="25"/>
        <v>46892</v>
      </c>
      <c r="J244" s="2">
        <v>98800</v>
      </c>
      <c r="K244" s="5">
        <f t="shared" si="26"/>
        <v>2438384</v>
      </c>
      <c r="L244">
        <v>26</v>
      </c>
      <c r="M244" t="s">
        <v>28</v>
      </c>
      <c r="N244" t="s">
        <v>18</v>
      </c>
    </row>
    <row r="245" spans="1:14" x14ac:dyDescent="0.45">
      <c r="A245">
        <v>810</v>
      </c>
      <c r="B245" t="s">
        <v>14</v>
      </c>
      <c r="C245" t="s">
        <v>321</v>
      </c>
      <c r="D245" t="s">
        <v>341</v>
      </c>
      <c r="E245">
        <v>19</v>
      </c>
      <c r="F245" s="1">
        <f t="shared" si="23"/>
        <v>0.33912789502720603</v>
      </c>
      <c r="G245" s="1">
        <f t="shared" si="24"/>
        <v>0.40709209967480803</v>
      </c>
      <c r="H245" s="2">
        <v>1900</v>
      </c>
      <c r="I245" s="5">
        <f t="shared" si="25"/>
        <v>46892</v>
      </c>
      <c r="J245" s="2">
        <v>98800</v>
      </c>
      <c r="K245" s="5">
        <f t="shared" si="26"/>
        <v>2438384</v>
      </c>
      <c r="L245">
        <v>25</v>
      </c>
      <c r="M245" t="s">
        <v>45</v>
      </c>
      <c r="N245" t="s">
        <v>18</v>
      </c>
    </row>
    <row r="246" spans="1:14" x14ac:dyDescent="0.45">
      <c r="A246">
        <v>811</v>
      </c>
      <c r="B246" t="s">
        <v>14</v>
      </c>
      <c r="C246" t="s">
        <v>321</v>
      </c>
      <c r="D246" t="s">
        <v>342</v>
      </c>
      <c r="E246">
        <v>20</v>
      </c>
      <c r="F246" s="1">
        <f t="shared" si="23"/>
        <v>0.33912789502720603</v>
      </c>
      <c r="G246" s="1">
        <f t="shared" si="24"/>
        <v>0.40709209967480803</v>
      </c>
      <c r="H246" s="2">
        <v>1900</v>
      </c>
      <c r="I246" s="5">
        <f t="shared" si="25"/>
        <v>46892</v>
      </c>
      <c r="J246" s="2">
        <v>98800</v>
      </c>
      <c r="K246" s="5">
        <f t="shared" si="26"/>
        <v>2438384</v>
      </c>
      <c r="L246">
        <v>36</v>
      </c>
      <c r="M246" t="s">
        <v>40</v>
      </c>
      <c r="N246" t="s">
        <v>18</v>
      </c>
    </row>
    <row r="247" spans="1:14" x14ac:dyDescent="0.45">
      <c r="A247">
        <v>812</v>
      </c>
      <c r="B247" t="s">
        <v>14</v>
      </c>
      <c r="C247" t="s">
        <v>321</v>
      </c>
      <c r="D247" t="s">
        <v>343</v>
      </c>
      <c r="E247">
        <v>21</v>
      </c>
      <c r="F247" s="1">
        <f t="shared" si="23"/>
        <v>0.33912789502720603</v>
      </c>
      <c r="G247" s="1">
        <f t="shared" si="24"/>
        <v>0.40709209967480803</v>
      </c>
      <c r="H247" s="2">
        <v>1900</v>
      </c>
      <c r="I247" s="5">
        <f t="shared" si="25"/>
        <v>46892</v>
      </c>
      <c r="J247" s="2">
        <v>98800</v>
      </c>
      <c r="K247" s="5">
        <f t="shared" si="26"/>
        <v>2438384</v>
      </c>
      <c r="L247">
        <v>32</v>
      </c>
      <c r="M247" t="s">
        <v>17</v>
      </c>
      <c r="N247" t="s">
        <v>18</v>
      </c>
    </row>
    <row r="248" spans="1:14" x14ac:dyDescent="0.45">
      <c r="A248">
        <v>813</v>
      </c>
      <c r="B248" t="s">
        <v>14</v>
      </c>
      <c r="C248" t="s">
        <v>321</v>
      </c>
      <c r="D248" t="s">
        <v>344</v>
      </c>
      <c r="E248">
        <v>22</v>
      </c>
      <c r="F248" s="1">
        <f t="shared" si="23"/>
        <v>0.21418603896455116</v>
      </c>
      <c r="G248" s="1">
        <f t="shared" si="24"/>
        <v>0.2571107997946156</v>
      </c>
      <c r="H248" s="2">
        <v>1200</v>
      </c>
      <c r="I248" s="5">
        <f t="shared" si="25"/>
        <v>29616</v>
      </c>
      <c r="J248" s="2">
        <v>62400</v>
      </c>
      <c r="K248" s="5">
        <f t="shared" si="26"/>
        <v>1540032</v>
      </c>
      <c r="L248">
        <v>21</v>
      </c>
      <c r="M248" t="s">
        <v>75</v>
      </c>
      <c r="N248" t="s">
        <v>18</v>
      </c>
    </row>
    <row r="249" spans="1:14" x14ac:dyDescent="0.45">
      <c r="A249">
        <v>814</v>
      </c>
      <c r="B249" t="s">
        <v>14</v>
      </c>
      <c r="C249" t="s">
        <v>321</v>
      </c>
      <c r="D249" t="s">
        <v>345</v>
      </c>
      <c r="E249">
        <v>23</v>
      </c>
      <c r="F249" s="1">
        <f t="shared" si="23"/>
        <v>0.21418603896455116</v>
      </c>
      <c r="G249" s="1">
        <f t="shared" si="24"/>
        <v>0.2571107997946156</v>
      </c>
      <c r="H249" s="2">
        <v>1200</v>
      </c>
      <c r="I249" s="5">
        <f t="shared" si="25"/>
        <v>29616</v>
      </c>
      <c r="J249" s="2">
        <v>62400</v>
      </c>
      <c r="K249" s="5">
        <f t="shared" si="26"/>
        <v>1540032</v>
      </c>
      <c r="L249">
        <v>21</v>
      </c>
      <c r="M249" t="s">
        <v>17</v>
      </c>
      <c r="N249" t="s">
        <v>18</v>
      </c>
    </row>
    <row r="250" spans="1:14" x14ac:dyDescent="0.45">
      <c r="A250">
        <v>815</v>
      </c>
      <c r="B250" t="s">
        <v>14</v>
      </c>
      <c r="C250" t="s">
        <v>321</v>
      </c>
      <c r="D250" t="s">
        <v>346</v>
      </c>
      <c r="E250">
        <v>24</v>
      </c>
      <c r="F250" s="1">
        <f t="shared" si="23"/>
        <v>0.21418603896455116</v>
      </c>
      <c r="G250" s="1">
        <f t="shared" si="24"/>
        <v>0.2571107997946156</v>
      </c>
      <c r="H250" s="2">
        <v>1200</v>
      </c>
      <c r="I250" s="5">
        <f t="shared" si="25"/>
        <v>29616</v>
      </c>
      <c r="J250" s="2">
        <v>62400</v>
      </c>
      <c r="K250" s="5">
        <f t="shared" si="26"/>
        <v>1540032</v>
      </c>
      <c r="L250">
        <v>23</v>
      </c>
      <c r="M250" t="s">
        <v>30</v>
      </c>
      <c r="N250" t="s">
        <v>18</v>
      </c>
    </row>
    <row r="251" spans="1:14" x14ac:dyDescent="0.45">
      <c r="A251">
        <v>816</v>
      </c>
      <c r="B251" t="s">
        <v>14</v>
      </c>
      <c r="C251" t="s">
        <v>321</v>
      </c>
      <c r="D251" t="s">
        <v>347</v>
      </c>
      <c r="E251">
        <v>25</v>
      </c>
      <c r="F251" s="1">
        <f t="shared" si="23"/>
        <v>0.1963372023841719</v>
      </c>
      <c r="G251" s="1">
        <f t="shared" si="24"/>
        <v>0.23568489981173096</v>
      </c>
      <c r="H251" s="2">
        <v>1100</v>
      </c>
      <c r="I251" s="5">
        <f t="shared" si="25"/>
        <v>27148</v>
      </c>
      <c r="J251" s="2">
        <v>57200</v>
      </c>
      <c r="K251" s="5">
        <f t="shared" si="26"/>
        <v>1411696</v>
      </c>
      <c r="L251">
        <v>21</v>
      </c>
      <c r="M251" t="s">
        <v>73</v>
      </c>
      <c r="N251" t="s">
        <v>104</v>
      </c>
    </row>
    <row r="252" spans="1:14" x14ac:dyDescent="0.45">
      <c r="A252">
        <v>901</v>
      </c>
      <c r="B252" t="s">
        <v>14</v>
      </c>
      <c r="C252" t="s">
        <v>348</v>
      </c>
      <c r="D252" t="s">
        <v>349</v>
      </c>
      <c r="E252">
        <v>1</v>
      </c>
      <c r="F252" s="1">
        <f t="shared" si="23"/>
        <v>0.73180229979554978</v>
      </c>
      <c r="G252" s="1">
        <f t="shared" si="24"/>
        <v>0.8784618992982699</v>
      </c>
      <c r="H252" s="2">
        <v>4100</v>
      </c>
      <c r="I252" s="5">
        <f t="shared" si="25"/>
        <v>101188</v>
      </c>
      <c r="J252" s="2">
        <v>213200</v>
      </c>
      <c r="K252" s="5">
        <f t="shared" si="26"/>
        <v>5261776</v>
      </c>
      <c r="L252">
        <v>26</v>
      </c>
      <c r="M252" t="s">
        <v>105</v>
      </c>
      <c r="N252" t="s">
        <v>299</v>
      </c>
    </row>
    <row r="253" spans="1:14" x14ac:dyDescent="0.45">
      <c r="A253">
        <v>902</v>
      </c>
      <c r="B253" t="s">
        <v>14</v>
      </c>
      <c r="C253" t="s">
        <v>348</v>
      </c>
      <c r="D253" t="s">
        <v>350</v>
      </c>
      <c r="E253">
        <v>2</v>
      </c>
      <c r="F253" s="1">
        <f t="shared" si="23"/>
        <v>0.69610462663479133</v>
      </c>
      <c r="G253" s="1">
        <f t="shared" si="24"/>
        <v>0.83561009933250063</v>
      </c>
      <c r="H253" s="2">
        <v>3900</v>
      </c>
      <c r="I253" s="5">
        <f t="shared" si="25"/>
        <v>96252</v>
      </c>
      <c r="J253" s="2">
        <v>202800</v>
      </c>
      <c r="K253" s="5">
        <f t="shared" si="26"/>
        <v>5005104</v>
      </c>
      <c r="L253">
        <v>25</v>
      </c>
      <c r="M253" t="s">
        <v>48</v>
      </c>
      <c r="N253" t="s">
        <v>18</v>
      </c>
    </row>
    <row r="254" spans="1:14" x14ac:dyDescent="0.45">
      <c r="A254">
        <v>903</v>
      </c>
      <c r="B254" t="s">
        <v>14</v>
      </c>
      <c r="C254" t="s">
        <v>348</v>
      </c>
      <c r="D254" t="s">
        <v>351</v>
      </c>
      <c r="E254">
        <v>3</v>
      </c>
      <c r="F254" s="1">
        <f t="shared" si="23"/>
        <v>0.60686044373289494</v>
      </c>
      <c r="G254" s="1">
        <f t="shared" si="24"/>
        <v>0.72848059941807752</v>
      </c>
      <c r="H254" s="2">
        <v>3400</v>
      </c>
      <c r="I254" s="5">
        <f t="shared" si="25"/>
        <v>83912</v>
      </c>
      <c r="J254" s="2">
        <v>176800</v>
      </c>
      <c r="K254" s="5">
        <f t="shared" si="26"/>
        <v>4363424</v>
      </c>
      <c r="L254">
        <v>27</v>
      </c>
      <c r="M254" t="s">
        <v>45</v>
      </c>
      <c r="N254" t="s">
        <v>57</v>
      </c>
    </row>
    <row r="255" spans="1:14" x14ac:dyDescent="0.45">
      <c r="A255">
        <v>904</v>
      </c>
      <c r="B255" t="s">
        <v>14</v>
      </c>
      <c r="C255" t="s">
        <v>348</v>
      </c>
      <c r="D255" t="s">
        <v>352</v>
      </c>
      <c r="E255">
        <v>4</v>
      </c>
      <c r="F255" s="1">
        <f t="shared" si="23"/>
        <v>0.57116277057213649</v>
      </c>
      <c r="G255" s="1">
        <f t="shared" si="24"/>
        <v>0.68562879945230826</v>
      </c>
      <c r="H255" s="2">
        <v>3200</v>
      </c>
      <c r="I255" s="5">
        <f t="shared" si="25"/>
        <v>78976</v>
      </c>
      <c r="J255" s="2">
        <v>166400</v>
      </c>
      <c r="K255" s="5">
        <f t="shared" si="26"/>
        <v>4106752</v>
      </c>
      <c r="L255">
        <v>28</v>
      </c>
      <c r="M255" t="s">
        <v>17</v>
      </c>
      <c r="N255" t="s">
        <v>18</v>
      </c>
    </row>
    <row r="256" spans="1:14" x14ac:dyDescent="0.45">
      <c r="A256">
        <v>905</v>
      </c>
      <c r="B256" t="s">
        <v>14</v>
      </c>
      <c r="C256" t="s">
        <v>348</v>
      </c>
      <c r="D256" t="s">
        <v>353</v>
      </c>
      <c r="E256">
        <v>5</v>
      </c>
      <c r="F256" s="1">
        <f t="shared" si="23"/>
        <v>0.55331393399175721</v>
      </c>
      <c r="G256" s="1">
        <f t="shared" si="24"/>
        <v>0.66420289946942357</v>
      </c>
      <c r="H256" s="2">
        <v>3100</v>
      </c>
      <c r="I256" s="5">
        <f t="shared" si="25"/>
        <v>76508</v>
      </c>
      <c r="J256" s="2">
        <v>161200</v>
      </c>
      <c r="K256" s="5">
        <f t="shared" si="26"/>
        <v>3978416</v>
      </c>
      <c r="L256">
        <v>26</v>
      </c>
      <c r="M256" t="s">
        <v>28</v>
      </c>
      <c r="N256" t="s">
        <v>57</v>
      </c>
    </row>
    <row r="257" spans="1:14" x14ac:dyDescent="0.45">
      <c r="A257">
        <v>906</v>
      </c>
      <c r="B257" t="s">
        <v>14</v>
      </c>
      <c r="C257" t="s">
        <v>348</v>
      </c>
      <c r="D257" t="s">
        <v>354</v>
      </c>
      <c r="E257">
        <v>6</v>
      </c>
      <c r="F257" s="1">
        <f t="shared" si="23"/>
        <v>0.51761626083099865</v>
      </c>
      <c r="G257" s="1">
        <f t="shared" si="24"/>
        <v>0.6213510995036543</v>
      </c>
      <c r="H257" s="2">
        <v>2900</v>
      </c>
      <c r="I257" s="5">
        <f t="shared" si="25"/>
        <v>71572</v>
      </c>
      <c r="J257" s="2">
        <v>150800</v>
      </c>
      <c r="K257" s="5">
        <f t="shared" si="26"/>
        <v>3721744</v>
      </c>
      <c r="L257">
        <v>22</v>
      </c>
      <c r="M257" t="s">
        <v>50</v>
      </c>
      <c r="N257" t="s">
        <v>18</v>
      </c>
    </row>
    <row r="258" spans="1:14" x14ac:dyDescent="0.45">
      <c r="A258">
        <v>907</v>
      </c>
      <c r="B258" t="s">
        <v>14</v>
      </c>
      <c r="C258" t="s">
        <v>348</v>
      </c>
      <c r="D258" t="s">
        <v>355</v>
      </c>
      <c r="E258">
        <v>7</v>
      </c>
      <c r="F258" s="1">
        <f t="shared" si="23"/>
        <v>0.51761626083099865</v>
      </c>
      <c r="G258" s="1">
        <f t="shared" si="24"/>
        <v>0.6213510995036543</v>
      </c>
      <c r="H258" s="2">
        <v>2900</v>
      </c>
      <c r="I258" s="5">
        <f t="shared" si="25"/>
        <v>71572</v>
      </c>
      <c r="J258" s="2">
        <v>150800</v>
      </c>
      <c r="K258" s="5">
        <f t="shared" si="26"/>
        <v>3721744</v>
      </c>
      <c r="L258">
        <v>35</v>
      </c>
      <c r="M258" t="s">
        <v>17</v>
      </c>
      <c r="N258" t="s">
        <v>18</v>
      </c>
    </row>
    <row r="259" spans="1:14" x14ac:dyDescent="0.45">
      <c r="A259">
        <v>908</v>
      </c>
      <c r="B259" t="s">
        <v>14</v>
      </c>
      <c r="C259" t="s">
        <v>348</v>
      </c>
      <c r="D259" t="s">
        <v>356</v>
      </c>
      <c r="E259">
        <v>8</v>
      </c>
      <c r="F259" s="1">
        <f t="shared" ref="F259:F322" si="27">K259/$P$7</f>
        <v>0.51761626083099865</v>
      </c>
      <c r="G259" s="1">
        <f t="shared" ref="G259:G322" si="28">K259/$P$6</f>
        <v>0.6213510995036543</v>
      </c>
      <c r="H259" s="2">
        <v>2900</v>
      </c>
      <c r="I259" s="5">
        <f t="shared" ref="I259:I322" si="29">H259*$O$3</f>
        <v>71572</v>
      </c>
      <c r="J259" s="2">
        <v>150800</v>
      </c>
      <c r="K259" s="5">
        <f t="shared" ref="K259:K322" si="30">J259*$O$3</f>
        <v>3721744</v>
      </c>
      <c r="L259">
        <v>33</v>
      </c>
      <c r="M259" t="s">
        <v>26</v>
      </c>
      <c r="N259" t="s">
        <v>18</v>
      </c>
    </row>
    <row r="260" spans="1:14" x14ac:dyDescent="0.45">
      <c r="A260">
        <v>909</v>
      </c>
      <c r="B260" t="s">
        <v>14</v>
      </c>
      <c r="C260" t="s">
        <v>348</v>
      </c>
      <c r="D260" t="s">
        <v>357</v>
      </c>
      <c r="E260">
        <v>9</v>
      </c>
      <c r="F260" s="1">
        <f t="shared" si="27"/>
        <v>0.51761626083099865</v>
      </c>
      <c r="G260" s="1">
        <f t="shared" si="28"/>
        <v>0.6213510995036543</v>
      </c>
      <c r="H260" s="2">
        <v>2900</v>
      </c>
      <c r="I260" s="5">
        <f t="shared" si="29"/>
        <v>71572</v>
      </c>
      <c r="J260" s="2">
        <v>150800</v>
      </c>
      <c r="K260" s="5">
        <f t="shared" si="30"/>
        <v>3721744</v>
      </c>
      <c r="L260">
        <v>40</v>
      </c>
      <c r="M260" t="s">
        <v>28</v>
      </c>
      <c r="N260" t="s">
        <v>18</v>
      </c>
    </row>
    <row r="261" spans="1:14" x14ac:dyDescent="0.45">
      <c r="A261">
        <v>910</v>
      </c>
      <c r="B261" t="s">
        <v>14</v>
      </c>
      <c r="C261" t="s">
        <v>348</v>
      </c>
      <c r="D261" t="s">
        <v>358</v>
      </c>
      <c r="E261">
        <v>10</v>
      </c>
      <c r="F261" s="1">
        <f t="shared" si="27"/>
        <v>0.44622091450948159</v>
      </c>
      <c r="G261" s="1">
        <f t="shared" si="28"/>
        <v>0.53564749957211577</v>
      </c>
      <c r="H261" s="2">
        <v>2500</v>
      </c>
      <c r="I261" s="5">
        <f t="shared" si="29"/>
        <v>61700</v>
      </c>
      <c r="J261" s="2">
        <v>130000</v>
      </c>
      <c r="K261" s="5">
        <f t="shared" si="30"/>
        <v>3208400</v>
      </c>
      <c r="L261">
        <v>21</v>
      </c>
      <c r="M261" t="s">
        <v>17</v>
      </c>
      <c r="N261" t="s">
        <v>18</v>
      </c>
    </row>
    <row r="262" spans="1:14" x14ac:dyDescent="0.45">
      <c r="A262">
        <v>911</v>
      </c>
      <c r="B262" t="s">
        <v>14</v>
      </c>
      <c r="C262" t="s">
        <v>348</v>
      </c>
      <c r="D262" t="s">
        <v>359</v>
      </c>
      <c r="E262">
        <v>11</v>
      </c>
      <c r="F262" s="1">
        <f t="shared" si="27"/>
        <v>0.42837207792910231</v>
      </c>
      <c r="G262" s="1">
        <f t="shared" si="28"/>
        <v>0.51422159958923119</v>
      </c>
      <c r="H262" s="2">
        <v>2400</v>
      </c>
      <c r="I262" s="5">
        <f t="shared" si="29"/>
        <v>59232</v>
      </c>
      <c r="J262" s="2">
        <v>124800</v>
      </c>
      <c r="K262" s="5">
        <f t="shared" si="30"/>
        <v>3080064</v>
      </c>
      <c r="L262">
        <v>32</v>
      </c>
      <c r="M262" t="s">
        <v>72</v>
      </c>
      <c r="N262" t="s">
        <v>18</v>
      </c>
    </row>
    <row r="263" spans="1:14" x14ac:dyDescent="0.45">
      <c r="A263">
        <v>912</v>
      </c>
      <c r="B263" t="s">
        <v>14</v>
      </c>
      <c r="C263" t="s">
        <v>348</v>
      </c>
      <c r="D263" t="s">
        <v>360</v>
      </c>
      <c r="E263">
        <v>12</v>
      </c>
      <c r="F263" s="1">
        <f t="shared" si="27"/>
        <v>0.41052324134872309</v>
      </c>
      <c r="G263" s="1">
        <f t="shared" si="28"/>
        <v>0.49279569960634656</v>
      </c>
      <c r="H263" s="2">
        <v>2300</v>
      </c>
      <c r="I263" s="5">
        <f t="shared" si="29"/>
        <v>56764</v>
      </c>
      <c r="J263" s="2">
        <v>119600</v>
      </c>
      <c r="K263" s="5">
        <f t="shared" si="30"/>
        <v>2951728</v>
      </c>
      <c r="L263">
        <v>21</v>
      </c>
      <c r="M263" t="s">
        <v>70</v>
      </c>
      <c r="N263" t="s">
        <v>18</v>
      </c>
    </row>
    <row r="264" spans="1:14" x14ac:dyDescent="0.45">
      <c r="A264">
        <v>913</v>
      </c>
      <c r="B264" t="s">
        <v>14</v>
      </c>
      <c r="C264" t="s">
        <v>348</v>
      </c>
      <c r="D264" t="s">
        <v>361</v>
      </c>
      <c r="E264">
        <v>13</v>
      </c>
      <c r="F264" s="1">
        <f t="shared" si="27"/>
        <v>0.39267440476834381</v>
      </c>
      <c r="G264" s="1">
        <f t="shared" si="28"/>
        <v>0.47136979962346193</v>
      </c>
      <c r="H264" s="2">
        <v>2200</v>
      </c>
      <c r="I264" s="5">
        <f t="shared" si="29"/>
        <v>54296</v>
      </c>
      <c r="J264" s="2">
        <v>114400</v>
      </c>
      <c r="K264" s="5">
        <f t="shared" si="30"/>
        <v>2823392</v>
      </c>
      <c r="L264">
        <v>27</v>
      </c>
      <c r="M264" t="s">
        <v>67</v>
      </c>
      <c r="N264" t="s">
        <v>18</v>
      </c>
    </row>
    <row r="265" spans="1:14" x14ac:dyDescent="0.45">
      <c r="A265">
        <v>914</v>
      </c>
      <c r="B265" t="s">
        <v>14</v>
      </c>
      <c r="C265" t="s">
        <v>348</v>
      </c>
      <c r="D265" t="s">
        <v>362</v>
      </c>
      <c r="E265">
        <v>14</v>
      </c>
      <c r="F265" s="1">
        <f t="shared" si="27"/>
        <v>0.39267440476834381</v>
      </c>
      <c r="G265" s="1">
        <f t="shared" si="28"/>
        <v>0.47136979962346193</v>
      </c>
      <c r="H265" s="2">
        <v>2200</v>
      </c>
      <c r="I265" s="5">
        <f t="shared" si="29"/>
        <v>54296</v>
      </c>
      <c r="J265" s="2">
        <v>114400</v>
      </c>
      <c r="K265" s="5">
        <f t="shared" si="30"/>
        <v>2823392</v>
      </c>
      <c r="L265">
        <v>24</v>
      </c>
      <c r="M265" t="s">
        <v>48</v>
      </c>
      <c r="N265" t="s">
        <v>18</v>
      </c>
    </row>
    <row r="266" spans="1:14" x14ac:dyDescent="0.45">
      <c r="A266">
        <v>915</v>
      </c>
      <c r="B266" t="s">
        <v>14</v>
      </c>
      <c r="C266" t="s">
        <v>348</v>
      </c>
      <c r="D266" t="s">
        <v>363</v>
      </c>
      <c r="E266">
        <v>15</v>
      </c>
      <c r="F266" s="1">
        <f t="shared" si="27"/>
        <v>0.33912789502720603</v>
      </c>
      <c r="G266" s="1">
        <f t="shared" si="28"/>
        <v>0.40709209967480803</v>
      </c>
      <c r="H266" s="2">
        <v>1900</v>
      </c>
      <c r="I266" s="5">
        <f t="shared" si="29"/>
        <v>46892</v>
      </c>
      <c r="J266" s="2">
        <v>98800</v>
      </c>
      <c r="K266" s="5">
        <f t="shared" si="30"/>
        <v>2438384</v>
      </c>
      <c r="L266">
        <v>20</v>
      </c>
      <c r="M266" t="s">
        <v>26</v>
      </c>
      <c r="N266" t="s">
        <v>18</v>
      </c>
    </row>
    <row r="267" spans="1:14" x14ac:dyDescent="0.45">
      <c r="A267">
        <v>916</v>
      </c>
      <c r="B267" t="s">
        <v>14</v>
      </c>
      <c r="C267" t="s">
        <v>348</v>
      </c>
      <c r="D267" t="s">
        <v>364</v>
      </c>
      <c r="E267">
        <v>16</v>
      </c>
      <c r="F267" s="1">
        <f t="shared" si="27"/>
        <v>0.30343022186644747</v>
      </c>
      <c r="G267" s="1">
        <f t="shared" si="28"/>
        <v>0.36424029970903876</v>
      </c>
      <c r="H267" s="2">
        <v>1700</v>
      </c>
      <c r="I267" s="5">
        <f t="shared" si="29"/>
        <v>41956</v>
      </c>
      <c r="J267" s="2">
        <v>88400</v>
      </c>
      <c r="K267" s="5">
        <f t="shared" si="30"/>
        <v>2181712</v>
      </c>
      <c r="L267">
        <v>25</v>
      </c>
      <c r="M267" t="s">
        <v>28</v>
      </c>
      <c r="N267" t="s">
        <v>18</v>
      </c>
    </row>
    <row r="268" spans="1:14" x14ac:dyDescent="0.45">
      <c r="A268">
        <v>917</v>
      </c>
      <c r="B268" t="s">
        <v>14</v>
      </c>
      <c r="C268" t="s">
        <v>348</v>
      </c>
      <c r="D268" t="s">
        <v>365</v>
      </c>
      <c r="E268">
        <v>17</v>
      </c>
      <c r="F268" s="1">
        <f t="shared" si="27"/>
        <v>0.1963372023841719</v>
      </c>
      <c r="G268" s="1">
        <f t="shared" si="28"/>
        <v>0.23568489981173096</v>
      </c>
      <c r="H268" s="2">
        <v>1100</v>
      </c>
      <c r="I268" s="5">
        <f t="shared" si="29"/>
        <v>27148</v>
      </c>
      <c r="J268" s="2">
        <v>57200</v>
      </c>
      <c r="K268" s="5">
        <f t="shared" si="30"/>
        <v>1411696</v>
      </c>
      <c r="L268">
        <v>25</v>
      </c>
      <c r="M268" t="s">
        <v>72</v>
      </c>
      <c r="N268" t="s">
        <v>18</v>
      </c>
    </row>
    <row r="269" spans="1:14" x14ac:dyDescent="0.45">
      <c r="A269">
        <v>918</v>
      </c>
      <c r="B269" t="s">
        <v>14</v>
      </c>
      <c r="C269" t="s">
        <v>348</v>
      </c>
      <c r="D269" t="s">
        <v>134</v>
      </c>
      <c r="E269">
        <v>18</v>
      </c>
      <c r="F269" s="1">
        <f t="shared" si="27"/>
        <v>0.18384301677790643</v>
      </c>
      <c r="G269" s="1">
        <f t="shared" si="28"/>
        <v>0.22068676982371171</v>
      </c>
      <c r="H269" s="2">
        <v>1030</v>
      </c>
      <c r="I269" s="5">
        <f t="shared" si="29"/>
        <v>25420.400000000001</v>
      </c>
      <c r="J269" s="2">
        <v>53560</v>
      </c>
      <c r="K269" s="5">
        <f t="shared" si="30"/>
        <v>1321860.8</v>
      </c>
      <c r="L269">
        <v>21</v>
      </c>
      <c r="M269" t="s">
        <v>17</v>
      </c>
      <c r="N269" t="s">
        <v>18</v>
      </c>
    </row>
    <row r="270" spans="1:14" x14ac:dyDescent="0.45">
      <c r="A270">
        <v>919</v>
      </c>
      <c r="B270" t="s">
        <v>14</v>
      </c>
      <c r="C270" t="s">
        <v>348</v>
      </c>
      <c r="D270" t="s">
        <v>366</v>
      </c>
      <c r="E270">
        <v>19</v>
      </c>
      <c r="F270" s="1">
        <f t="shared" si="27"/>
        <v>0.17848836580379263</v>
      </c>
      <c r="G270" s="1">
        <f t="shared" si="28"/>
        <v>0.21425899982884633</v>
      </c>
      <c r="H270" s="2">
        <v>1000</v>
      </c>
      <c r="I270" s="5">
        <f t="shared" si="29"/>
        <v>24680</v>
      </c>
      <c r="J270" s="2">
        <v>52000</v>
      </c>
      <c r="K270" s="5">
        <f t="shared" si="30"/>
        <v>1283360</v>
      </c>
      <c r="L270">
        <v>27</v>
      </c>
      <c r="M270" t="s">
        <v>30</v>
      </c>
      <c r="N270" t="s">
        <v>18</v>
      </c>
    </row>
    <row r="271" spans="1:14" x14ac:dyDescent="0.45">
      <c r="A271">
        <v>920</v>
      </c>
      <c r="B271" t="s">
        <v>14</v>
      </c>
      <c r="C271" t="s">
        <v>348</v>
      </c>
      <c r="D271" t="s">
        <v>367</v>
      </c>
      <c r="E271">
        <v>20</v>
      </c>
      <c r="F271" s="1">
        <f t="shared" si="27"/>
        <v>0.16063952922341337</v>
      </c>
      <c r="G271" s="1">
        <f t="shared" si="28"/>
        <v>0.1928330998459617</v>
      </c>
      <c r="H271" s="2">
        <v>900</v>
      </c>
      <c r="I271" s="5">
        <f t="shared" si="29"/>
        <v>22212</v>
      </c>
      <c r="J271" s="2">
        <v>46800</v>
      </c>
      <c r="K271" s="5">
        <f t="shared" si="30"/>
        <v>1155024</v>
      </c>
      <c r="L271">
        <v>22</v>
      </c>
      <c r="M271" t="s">
        <v>50</v>
      </c>
      <c r="N271" t="s">
        <v>18</v>
      </c>
    </row>
    <row r="272" spans="1:14" x14ac:dyDescent="0.45">
      <c r="A272">
        <v>921</v>
      </c>
      <c r="B272" t="s">
        <v>14</v>
      </c>
      <c r="C272" t="s">
        <v>348</v>
      </c>
      <c r="D272" t="s">
        <v>368</v>
      </c>
      <c r="E272">
        <v>21</v>
      </c>
      <c r="F272" s="1">
        <f t="shared" si="27"/>
        <v>0.16063952922341337</v>
      </c>
      <c r="G272" s="1">
        <f t="shared" si="28"/>
        <v>0.1928330998459617</v>
      </c>
      <c r="H272" s="2">
        <v>900</v>
      </c>
      <c r="I272" s="5">
        <f t="shared" si="29"/>
        <v>22212</v>
      </c>
      <c r="J272" s="2">
        <v>46800</v>
      </c>
      <c r="K272" s="5">
        <f t="shared" si="30"/>
        <v>1155024</v>
      </c>
      <c r="L272">
        <v>23</v>
      </c>
      <c r="M272" t="s">
        <v>73</v>
      </c>
      <c r="N272" t="s">
        <v>18</v>
      </c>
    </row>
    <row r="273" spans="1:14" x14ac:dyDescent="0.45">
      <c r="A273">
        <v>922</v>
      </c>
      <c r="B273" t="s">
        <v>14</v>
      </c>
      <c r="C273" t="s">
        <v>348</v>
      </c>
      <c r="D273" t="s">
        <v>369</v>
      </c>
      <c r="E273">
        <v>22</v>
      </c>
      <c r="F273" s="1">
        <f t="shared" si="27"/>
        <v>0.13386627435284448</v>
      </c>
      <c r="G273" s="1">
        <f t="shared" si="28"/>
        <v>0.16069424987163475</v>
      </c>
      <c r="H273" s="2">
        <v>750</v>
      </c>
      <c r="I273" s="5">
        <f t="shared" si="29"/>
        <v>18510</v>
      </c>
      <c r="J273" s="2">
        <v>39000</v>
      </c>
      <c r="K273" s="5">
        <f t="shared" si="30"/>
        <v>962520</v>
      </c>
      <c r="L273">
        <v>21</v>
      </c>
      <c r="M273" t="s">
        <v>26</v>
      </c>
      <c r="N273" t="s">
        <v>18</v>
      </c>
    </row>
    <row r="274" spans="1:14" x14ac:dyDescent="0.45">
      <c r="A274">
        <v>923</v>
      </c>
      <c r="B274" t="s">
        <v>14</v>
      </c>
      <c r="C274" t="s">
        <v>348</v>
      </c>
      <c r="D274" t="s">
        <v>370</v>
      </c>
      <c r="E274">
        <v>23</v>
      </c>
      <c r="F274" s="1">
        <f t="shared" si="27"/>
        <v>0.13208139069480657</v>
      </c>
      <c r="G274" s="1">
        <f t="shared" si="28"/>
        <v>0.1585516598733463</v>
      </c>
      <c r="H274" s="2">
        <v>740</v>
      </c>
      <c r="I274" s="5">
        <f t="shared" si="29"/>
        <v>18263.2</v>
      </c>
      <c r="J274" s="2">
        <v>38480</v>
      </c>
      <c r="K274" s="5">
        <f t="shared" si="30"/>
        <v>949686.4</v>
      </c>
      <c r="L274">
        <v>21</v>
      </c>
      <c r="M274" t="s">
        <v>45</v>
      </c>
      <c r="N274" t="s">
        <v>18</v>
      </c>
    </row>
    <row r="275" spans="1:14" x14ac:dyDescent="0.45">
      <c r="A275">
        <v>924</v>
      </c>
      <c r="B275" t="s">
        <v>14</v>
      </c>
      <c r="C275" t="s">
        <v>348</v>
      </c>
      <c r="D275" t="s">
        <v>371</v>
      </c>
      <c r="E275">
        <v>24</v>
      </c>
      <c r="F275" s="1">
        <f t="shared" si="27"/>
        <v>0.121372088746579</v>
      </c>
      <c r="G275" s="1">
        <f t="shared" si="28"/>
        <v>0.1456961198836155</v>
      </c>
      <c r="H275" s="2">
        <v>680</v>
      </c>
      <c r="I275" s="5">
        <f t="shared" si="29"/>
        <v>16782.400000000001</v>
      </c>
      <c r="J275" s="2">
        <v>35360</v>
      </c>
      <c r="K275" s="5">
        <f t="shared" si="30"/>
        <v>872684.8</v>
      </c>
      <c r="L275">
        <v>21</v>
      </c>
      <c r="M275" t="s">
        <v>43</v>
      </c>
      <c r="N275" t="s">
        <v>18</v>
      </c>
    </row>
    <row r="276" spans="1:14" x14ac:dyDescent="0.45">
      <c r="A276">
        <v>925</v>
      </c>
      <c r="B276" t="s">
        <v>14</v>
      </c>
      <c r="C276" t="s">
        <v>348</v>
      </c>
      <c r="D276" t="s">
        <v>372</v>
      </c>
      <c r="E276">
        <v>25</v>
      </c>
      <c r="F276" s="1">
        <f t="shared" si="27"/>
        <v>0.11780232143050313</v>
      </c>
      <c r="G276" s="1">
        <f t="shared" si="28"/>
        <v>0.14141093988703857</v>
      </c>
      <c r="H276" s="2">
        <v>660</v>
      </c>
      <c r="I276" s="5">
        <f t="shared" si="29"/>
        <v>16288.8</v>
      </c>
      <c r="J276" s="2">
        <v>34320</v>
      </c>
      <c r="K276" s="5">
        <f t="shared" si="30"/>
        <v>847017.6</v>
      </c>
      <c r="L276">
        <v>23</v>
      </c>
      <c r="M276" t="s">
        <v>33</v>
      </c>
      <c r="N276" t="s">
        <v>18</v>
      </c>
    </row>
    <row r="277" spans="1:14" x14ac:dyDescent="0.45">
      <c r="A277">
        <v>977</v>
      </c>
      <c r="B277" t="s">
        <v>14</v>
      </c>
      <c r="C277" t="s">
        <v>373</v>
      </c>
      <c r="D277" t="s">
        <v>374</v>
      </c>
      <c r="E277">
        <v>1</v>
      </c>
      <c r="F277" s="1">
        <f t="shared" si="27"/>
        <v>2.855813852860682</v>
      </c>
      <c r="G277" s="1">
        <f t="shared" si="28"/>
        <v>3.4281439972615413</v>
      </c>
      <c r="H277" s="2">
        <v>16000</v>
      </c>
      <c r="I277" s="5">
        <f t="shared" si="29"/>
        <v>394880</v>
      </c>
      <c r="J277" s="2">
        <v>832000</v>
      </c>
      <c r="K277" s="5">
        <f t="shared" si="30"/>
        <v>20533760</v>
      </c>
      <c r="L277">
        <v>35</v>
      </c>
      <c r="M277" t="s">
        <v>28</v>
      </c>
      <c r="N277" t="s">
        <v>18</v>
      </c>
    </row>
    <row r="278" spans="1:14" x14ac:dyDescent="0.45">
      <c r="A278">
        <v>978</v>
      </c>
      <c r="B278" t="s">
        <v>14</v>
      </c>
      <c r="C278" t="s">
        <v>373</v>
      </c>
      <c r="D278" t="s">
        <v>375</v>
      </c>
      <c r="E278">
        <v>2</v>
      </c>
      <c r="F278" s="1">
        <f t="shared" si="27"/>
        <v>1.142325541144273</v>
      </c>
      <c r="G278" s="1">
        <f t="shared" si="28"/>
        <v>1.3712575989046165</v>
      </c>
      <c r="H278" s="2">
        <v>6400</v>
      </c>
      <c r="I278" s="5">
        <f t="shared" si="29"/>
        <v>157952</v>
      </c>
      <c r="J278" s="2">
        <v>332800</v>
      </c>
      <c r="K278" s="5">
        <f t="shared" si="30"/>
        <v>8213504</v>
      </c>
      <c r="L278">
        <v>33</v>
      </c>
      <c r="M278" t="s">
        <v>26</v>
      </c>
      <c r="N278" t="s">
        <v>18</v>
      </c>
    </row>
    <row r="279" spans="1:14" x14ac:dyDescent="0.45">
      <c r="A279">
        <v>979</v>
      </c>
      <c r="B279" t="s">
        <v>14</v>
      </c>
      <c r="C279" t="s">
        <v>373</v>
      </c>
      <c r="D279" t="s">
        <v>376</v>
      </c>
      <c r="E279">
        <v>3</v>
      </c>
      <c r="F279" s="1">
        <f t="shared" si="27"/>
        <v>0.94598833876010102</v>
      </c>
      <c r="G279" s="1">
        <f t="shared" si="28"/>
        <v>1.1355726990928856</v>
      </c>
      <c r="H279" s="2">
        <v>5300</v>
      </c>
      <c r="I279" s="5">
        <f t="shared" si="29"/>
        <v>130804</v>
      </c>
      <c r="J279" s="2">
        <v>275600</v>
      </c>
      <c r="K279" s="5">
        <f t="shared" si="30"/>
        <v>6801808</v>
      </c>
      <c r="L279">
        <v>32</v>
      </c>
      <c r="M279" t="s">
        <v>45</v>
      </c>
      <c r="N279" t="s">
        <v>18</v>
      </c>
    </row>
    <row r="280" spans="1:14" x14ac:dyDescent="0.45">
      <c r="A280">
        <v>980</v>
      </c>
      <c r="B280" t="s">
        <v>14</v>
      </c>
      <c r="C280" t="s">
        <v>373</v>
      </c>
      <c r="D280" t="s">
        <v>377</v>
      </c>
      <c r="E280">
        <v>4</v>
      </c>
      <c r="F280" s="1">
        <f t="shared" si="27"/>
        <v>0.91029066559934246</v>
      </c>
      <c r="G280" s="1">
        <f t="shared" si="28"/>
        <v>1.0927208991271162</v>
      </c>
      <c r="H280" s="2">
        <v>5100</v>
      </c>
      <c r="I280" s="5">
        <f t="shared" si="29"/>
        <v>125868</v>
      </c>
      <c r="J280" s="2">
        <v>265200</v>
      </c>
      <c r="K280" s="5">
        <f t="shared" si="30"/>
        <v>6545136</v>
      </c>
      <c r="L280">
        <v>31</v>
      </c>
      <c r="M280" t="s">
        <v>63</v>
      </c>
      <c r="N280" t="s">
        <v>18</v>
      </c>
    </row>
    <row r="281" spans="1:14" x14ac:dyDescent="0.45">
      <c r="A281">
        <v>981</v>
      </c>
      <c r="B281" t="s">
        <v>14</v>
      </c>
      <c r="C281" t="s">
        <v>373</v>
      </c>
      <c r="D281" t="s">
        <v>378</v>
      </c>
      <c r="E281">
        <v>5</v>
      </c>
      <c r="F281" s="1">
        <f t="shared" si="27"/>
        <v>0.7139534632151705</v>
      </c>
      <c r="G281" s="1">
        <f t="shared" si="28"/>
        <v>0.85703599931538532</v>
      </c>
      <c r="H281" s="2">
        <v>4000</v>
      </c>
      <c r="I281" s="5">
        <f t="shared" si="29"/>
        <v>98720</v>
      </c>
      <c r="J281" s="2">
        <v>208000</v>
      </c>
      <c r="K281" s="5">
        <f t="shared" si="30"/>
        <v>5133440</v>
      </c>
      <c r="L281">
        <v>36</v>
      </c>
      <c r="M281" t="s">
        <v>30</v>
      </c>
      <c r="N281" t="s">
        <v>18</v>
      </c>
    </row>
    <row r="282" spans="1:14" x14ac:dyDescent="0.45">
      <c r="A282">
        <v>982</v>
      </c>
      <c r="B282" t="s">
        <v>14</v>
      </c>
      <c r="C282" t="s">
        <v>373</v>
      </c>
      <c r="D282" t="s">
        <v>379</v>
      </c>
      <c r="E282">
        <v>6</v>
      </c>
      <c r="F282" s="1">
        <f t="shared" si="27"/>
        <v>0.58901160715251566</v>
      </c>
      <c r="G282" s="1">
        <f t="shared" si="28"/>
        <v>0.70705469943519283</v>
      </c>
      <c r="H282" s="2">
        <v>3300</v>
      </c>
      <c r="I282" s="5">
        <f t="shared" si="29"/>
        <v>81444</v>
      </c>
      <c r="J282" s="2">
        <v>171600</v>
      </c>
      <c r="K282" s="5">
        <f t="shared" si="30"/>
        <v>4235088</v>
      </c>
      <c r="L282">
        <v>24</v>
      </c>
      <c r="M282" t="s">
        <v>166</v>
      </c>
      <c r="N282" t="s">
        <v>18</v>
      </c>
    </row>
    <row r="283" spans="1:14" x14ac:dyDescent="0.45">
      <c r="A283">
        <v>983</v>
      </c>
      <c r="B283" t="s">
        <v>14</v>
      </c>
      <c r="C283" t="s">
        <v>373</v>
      </c>
      <c r="D283" t="s">
        <v>380</v>
      </c>
      <c r="E283">
        <v>7</v>
      </c>
      <c r="F283" s="1">
        <f t="shared" si="27"/>
        <v>0.55331393399175721</v>
      </c>
      <c r="G283" s="1">
        <f t="shared" si="28"/>
        <v>0.66420289946942357</v>
      </c>
      <c r="H283" s="2">
        <v>3100</v>
      </c>
      <c r="I283" s="5">
        <f t="shared" si="29"/>
        <v>76508</v>
      </c>
      <c r="J283" s="2">
        <v>161200</v>
      </c>
      <c r="K283" s="5">
        <f t="shared" si="30"/>
        <v>3978416</v>
      </c>
      <c r="L283">
        <v>22</v>
      </c>
      <c r="M283" t="s">
        <v>68</v>
      </c>
      <c r="N283" t="s">
        <v>18</v>
      </c>
    </row>
    <row r="284" spans="1:14" x14ac:dyDescent="0.45">
      <c r="A284">
        <v>984</v>
      </c>
      <c r="B284" t="s">
        <v>14</v>
      </c>
      <c r="C284" t="s">
        <v>373</v>
      </c>
      <c r="D284" t="s">
        <v>381</v>
      </c>
      <c r="E284">
        <v>8</v>
      </c>
      <c r="F284" s="1">
        <f t="shared" si="27"/>
        <v>0.55331393399175721</v>
      </c>
      <c r="G284" s="1">
        <f t="shared" si="28"/>
        <v>0.66420289946942357</v>
      </c>
      <c r="H284" s="2">
        <v>3100</v>
      </c>
      <c r="I284" s="5">
        <f t="shared" si="29"/>
        <v>76508</v>
      </c>
      <c r="J284" s="2">
        <v>161200</v>
      </c>
      <c r="K284" s="5">
        <f t="shared" si="30"/>
        <v>3978416</v>
      </c>
      <c r="L284">
        <v>32</v>
      </c>
      <c r="M284" t="s">
        <v>70</v>
      </c>
      <c r="N284" t="s">
        <v>18</v>
      </c>
    </row>
    <row r="285" spans="1:14" x14ac:dyDescent="0.45">
      <c r="A285">
        <v>985</v>
      </c>
      <c r="B285" t="s">
        <v>14</v>
      </c>
      <c r="C285" t="s">
        <v>373</v>
      </c>
      <c r="D285" t="s">
        <v>382</v>
      </c>
      <c r="E285">
        <v>9</v>
      </c>
      <c r="F285" s="1">
        <f t="shared" si="27"/>
        <v>0.53546509741137793</v>
      </c>
      <c r="G285" s="1">
        <f t="shared" si="28"/>
        <v>0.64277699948653899</v>
      </c>
      <c r="H285" s="2">
        <v>3000</v>
      </c>
      <c r="I285" s="5">
        <f t="shared" si="29"/>
        <v>74040</v>
      </c>
      <c r="J285" s="2">
        <v>156000</v>
      </c>
      <c r="K285" s="5">
        <f t="shared" si="30"/>
        <v>3850080</v>
      </c>
      <c r="L285">
        <v>24</v>
      </c>
      <c r="M285" t="s">
        <v>383</v>
      </c>
      <c r="N285" t="s">
        <v>18</v>
      </c>
    </row>
    <row r="286" spans="1:14" x14ac:dyDescent="0.45">
      <c r="A286">
        <v>986</v>
      </c>
      <c r="B286" t="s">
        <v>14</v>
      </c>
      <c r="C286" t="s">
        <v>373</v>
      </c>
      <c r="D286" t="s">
        <v>384</v>
      </c>
      <c r="E286">
        <v>10</v>
      </c>
      <c r="F286" s="1">
        <f t="shared" si="27"/>
        <v>0.53546509741137793</v>
      </c>
      <c r="G286" s="1">
        <f t="shared" si="28"/>
        <v>0.64277699948653899</v>
      </c>
      <c r="H286" s="2">
        <v>3000</v>
      </c>
      <c r="I286" s="5">
        <f t="shared" si="29"/>
        <v>74040</v>
      </c>
      <c r="J286" s="2">
        <v>156000</v>
      </c>
      <c r="K286" s="5">
        <f t="shared" si="30"/>
        <v>3850080</v>
      </c>
      <c r="L286">
        <v>26</v>
      </c>
      <c r="M286" t="s">
        <v>17</v>
      </c>
      <c r="N286" t="s">
        <v>18</v>
      </c>
    </row>
    <row r="287" spans="1:14" x14ac:dyDescent="0.45">
      <c r="A287">
        <v>987</v>
      </c>
      <c r="B287" t="s">
        <v>14</v>
      </c>
      <c r="C287" t="s">
        <v>373</v>
      </c>
      <c r="D287" t="s">
        <v>385</v>
      </c>
      <c r="E287">
        <v>11</v>
      </c>
      <c r="F287" s="1">
        <f t="shared" si="27"/>
        <v>0.49976742425061937</v>
      </c>
      <c r="G287" s="1">
        <f t="shared" si="28"/>
        <v>0.59992519952076973</v>
      </c>
      <c r="H287" s="2">
        <v>2800</v>
      </c>
      <c r="I287" s="5">
        <f t="shared" si="29"/>
        <v>69104</v>
      </c>
      <c r="J287" s="2">
        <v>145600</v>
      </c>
      <c r="K287" s="5">
        <f t="shared" si="30"/>
        <v>3593408</v>
      </c>
      <c r="L287">
        <v>39</v>
      </c>
      <c r="M287" t="s">
        <v>66</v>
      </c>
      <c r="N287" t="s">
        <v>18</v>
      </c>
    </row>
    <row r="288" spans="1:14" x14ac:dyDescent="0.45">
      <c r="A288">
        <v>988</v>
      </c>
      <c r="B288" t="s">
        <v>14</v>
      </c>
      <c r="C288" t="s">
        <v>373</v>
      </c>
      <c r="D288" t="s">
        <v>386</v>
      </c>
      <c r="E288">
        <v>12</v>
      </c>
      <c r="F288" s="1">
        <f t="shared" si="27"/>
        <v>0.41052324134872309</v>
      </c>
      <c r="G288" s="1">
        <f t="shared" si="28"/>
        <v>0.49279569960634656</v>
      </c>
      <c r="H288" s="2">
        <v>2300</v>
      </c>
      <c r="I288" s="5">
        <f t="shared" si="29"/>
        <v>56764</v>
      </c>
      <c r="J288" s="2">
        <v>119600</v>
      </c>
      <c r="K288" s="5">
        <f t="shared" si="30"/>
        <v>2951728</v>
      </c>
      <c r="L288">
        <v>26</v>
      </c>
      <c r="M288" t="s">
        <v>69</v>
      </c>
      <c r="N288" t="s">
        <v>18</v>
      </c>
    </row>
    <row r="289" spans="1:14" x14ac:dyDescent="0.45">
      <c r="A289">
        <v>989</v>
      </c>
      <c r="B289" t="s">
        <v>14</v>
      </c>
      <c r="C289" t="s">
        <v>373</v>
      </c>
      <c r="D289" t="s">
        <v>387</v>
      </c>
      <c r="E289">
        <v>13</v>
      </c>
      <c r="F289" s="1">
        <f t="shared" si="27"/>
        <v>0.37482556818796453</v>
      </c>
      <c r="G289" s="1">
        <f t="shared" si="28"/>
        <v>0.44994389964057729</v>
      </c>
      <c r="H289" s="2">
        <v>2100</v>
      </c>
      <c r="I289" s="5">
        <f t="shared" si="29"/>
        <v>51828</v>
      </c>
      <c r="J289" s="2">
        <v>109200</v>
      </c>
      <c r="K289" s="5">
        <f t="shared" si="30"/>
        <v>2695056</v>
      </c>
      <c r="L289">
        <v>28</v>
      </c>
      <c r="M289" t="s">
        <v>17</v>
      </c>
      <c r="N289" t="s">
        <v>104</v>
      </c>
    </row>
    <row r="290" spans="1:14" x14ac:dyDescent="0.45">
      <c r="A290">
        <v>990</v>
      </c>
      <c r="B290" t="s">
        <v>14</v>
      </c>
      <c r="C290" t="s">
        <v>373</v>
      </c>
      <c r="D290" t="s">
        <v>388</v>
      </c>
      <c r="E290">
        <v>14</v>
      </c>
      <c r="F290" s="1">
        <f t="shared" si="27"/>
        <v>0.37482556818796453</v>
      </c>
      <c r="G290" s="1">
        <f t="shared" si="28"/>
        <v>0.44994389964057729</v>
      </c>
      <c r="H290" s="2">
        <v>2100</v>
      </c>
      <c r="I290" s="5">
        <f t="shared" si="29"/>
        <v>51828</v>
      </c>
      <c r="J290" s="2">
        <v>109200</v>
      </c>
      <c r="K290" s="5">
        <f t="shared" si="30"/>
        <v>2695056</v>
      </c>
      <c r="L290">
        <v>24</v>
      </c>
      <c r="M290" t="s">
        <v>20</v>
      </c>
      <c r="N290" t="s">
        <v>18</v>
      </c>
    </row>
    <row r="291" spans="1:14" x14ac:dyDescent="0.45">
      <c r="A291">
        <v>991</v>
      </c>
      <c r="B291" t="s">
        <v>14</v>
      </c>
      <c r="C291" t="s">
        <v>373</v>
      </c>
      <c r="D291" t="s">
        <v>389</v>
      </c>
      <c r="E291">
        <v>15</v>
      </c>
      <c r="F291" s="1">
        <f t="shared" si="27"/>
        <v>0.30343022186644747</v>
      </c>
      <c r="G291" s="1">
        <f t="shared" si="28"/>
        <v>0.36424029970903876</v>
      </c>
      <c r="H291" s="2">
        <v>1700</v>
      </c>
      <c r="I291" s="5">
        <f t="shared" si="29"/>
        <v>41956</v>
      </c>
      <c r="J291" s="2">
        <v>88400</v>
      </c>
      <c r="K291" s="5">
        <f t="shared" si="30"/>
        <v>2181712</v>
      </c>
      <c r="L291">
        <v>23</v>
      </c>
      <c r="M291" t="s">
        <v>70</v>
      </c>
      <c r="N291" t="s">
        <v>18</v>
      </c>
    </row>
    <row r="292" spans="1:14" x14ac:dyDescent="0.45">
      <c r="A292">
        <v>992</v>
      </c>
      <c r="B292" t="s">
        <v>14</v>
      </c>
      <c r="C292" t="s">
        <v>373</v>
      </c>
      <c r="D292" t="s">
        <v>390</v>
      </c>
      <c r="E292">
        <v>16</v>
      </c>
      <c r="F292" s="1">
        <f t="shared" si="27"/>
        <v>0.28558138528606825</v>
      </c>
      <c r="G292" s="1">
        <f t="shared" si="28"/>
        <v>0.34281439972615413</v>
      </c>
      <c r="H292" s="2">
        <v>1600</v>
      </c>
      <c r="I292" s="5">
        <f t="shared" si="29"/>
        <v>39488</v>
      </c>
      <c r="J292" s="2">
        <v>83200</v>
      </c>
      <c r="K292" s="5">
        <f t="shared" si="30"/>
        <v>2053376</v>
      </c>
      <c r="L292">
        <v>27</v>
      </c>
      <c r="M292" t="s">
        <v>105</v>
      </c>
      <c r="N292" t="s">
        <v>104</v>
      </c>
    </row>
    <row r="293" spans="1:14" x14ac:dyDescent="0.45">
      <c r="A293">
        <v>993</v>
      </c>
      <c r="B293" t="s">
        <v>14</v>
      </c>
      <c r="C293" t="s">
        <v>373</v>
      </c>
      <c r="D293" t="s">
        <v>391</v>
      </c>
      <c r="E293">
        <v>17</v>
      </c>
      <c r="F293" s="1">
        <f t="shared" si="27"/>
        <v>0.24988371212530969</v>
      </c>
      <c r="G293" s="1">
        <f t="shared" si="28"/>
        <v>0.29996259976038486</v>
      </c>
      <c r="H293" s="2">
        <v>1400</v>
      </c>
      <c r="I293" s="5">
        <f t="shared" si="29"/>
        <v>34552</v>
      </c>
      <c r="J293" s="2">
        <v>72800</v>
      </c>
      <c r="K293" s="5">
        <f t="shared" si="30"/>
        <v>1796704</v>
      </c>
      <c r="L293">
        <v>24</v>
      </c>
      <c r="M293" t="s">
        <v>26</v>
      </c>
      <c r="N293" t="s">
        <v>18</v>
      </c>
    </row>
    <row r="294" spans="1:14" x14ac:dyDescent="0.45">
      <c r="A294">
        <v>994</v>
      </c>
      <c r="B294" t="s">
        <v>14</v>
      </c>
      <c r="C294" t="s">
        <v>373</v>
      </c>
      <c r="D294" t="s">
        <v>392</v>
      </c>
      <c r="E294">
        <v>18</v>
      </c>
      <c r="F294" s="1">
        <f t="shared" si="27"/>
        <v>0.24988371212530969</v>
      </c>
      <c r="G294" s="1">
        <f t="shared" si="28"/>
        <v>0.29996259976038486</v>
      </c>
      <c r="H294" s="2">
        <v>1400</v>
      </c>
      <c r="I294" s="5">
        <f t="shared" si="29"/>
        <v>34552</v>
      </c>
      <c r="J294" s="2">
        <v>72800</v>
      </c>
      <c r="K294" s="5">
        <f t="shared" si="30"/>
        <v>1796704</v>
      </c>
      <c r="L294">
        <v>22</v>
      </c>
      <c r="M294" t="s">
        <v>393</v>
      </c>
      <c r="N294" t="s">
        <v>18</v>
      </c>
    </row>
    <row r="295" spans="1:14" x14ac:dyDescent="0.45">
      <c r="A295">
        <v>995</v>
      </c>
      <c r="B295" t="s">
        <v>14</v>
      </c>
      <c r="C295" t="s">
        <v>373</v>
      </c>
      <c r="D295" t="s">
        <v>394</v>
      </c>
      <c r="E295">
        <v>19</v>
      </c>
      <c r="F295" s="1">
        <f t="shared" si="27"/>
        <v>0.23203487554493044</v>
      </c>
      <c r="G295" s="1">
        <f t="shared" si="28"/>
        <v>0.27853669977750023</v>
      </c>
      <c r="H295" s="2">
        <v>1300</v>
      </c>
      <c r="I295" s="5">
        <f t="shared" si="29"/>
        <v>32084</v>
      </c>
      <c r="J295" s="2">
        <v>67600</v>
      </c>
      <c r="K295" s="5">
        <f t="shared" si="30"/>
        <v>1668368</v>
      </c>
      <c r="L295">
        <v>23</v>
      </c>
      <c r="M295" t="s">
        <v>26</v>
      </c>
      <c r="N295" t="s">
        <v>18</v>
      </c>
    </row>
    <row r="296" spans="1:14" x14ac:dyDescent="0.45">
      <c r="A296">
        <v>996</v>
      </c>
      <c r="B296" t="s">
        <v>14</v>
      </c>
      <c r="C296" t="s">
        <v>373</v>
      </c>
      <c r="D296" t="s">
        <v>395</v>
      </c>
      <c r="E296">
        <v>20</v>
      </c>
      <c r="F296" s="1">
        <f t="shared" si="27"/>
        <v>0.1963372023841719</v>
      </c>
      <c r="G296" s="1">
        <f t="shared" si="28"/>
        <v>0.23568489981173096</v>
      </c>
      <c r="H296" s="2">
        <v>1100</v>
      </c>
      <c r="I296" s="5">
        <f t="shared" si="29"/>
        <v>27148</v>
      </c>
      <c r="J296" s="2">
        <v>57200</v>
      </c>
      <c r="K296" s="5">
        <f t="shared" si="30"/>
        <v>1411696</v>
      </c>
      <c r="L296">
        <v>26</v>
      </c>
      <c r="M296" t="s">
        <v>45</v>
      </c>
      <c r="N296" t="s">
        <v>34</v>
      </c>
    </row>
    <row r="297" spans="1:14" x14ac:dyDescent="0.45">
      <c r="A297">
        <v>997</v>
      </c>
      <c r="B297" t="s">
        <v>14</v>
      </c>
      <c r="C297" t="s">
        <v>373</v>
      </c>
      <c r="D297" t="s">
        <v>396</v>
      </c>
      <c r="E297">
        <v>21</v>
      </c>
      <c r="F297" s="1">
        <f t="shared" si="27"/>
        <v>0.18741278409398227</v>
      </c>
      <c r="G297" s="1">
        <f t="shared" si="28"/>
        <v>0.22497194982028865</v>
      </c>
      <c r="H297" s="2">
        <v>1050</v>
      </c>
      <c r="I297" s="5">
        <f t="shared" si="29"/>
        <v>25914</v>
      </c>
      <c r="J297" s="2">
        <v>54600</v>
      </c>
      <c r="K297" s="5">
        <f t="shared" si="30"/>
        <v>1347528</v>
      </c>
      <c r="L297">
        <v>19</v>
      </c>
      <c r="M297" t="s">
        <v>64</v>
      </c>
      <c r="N297" t="s">
        <v>18</v>
      </c>
    </row>
    <row r="298" spans="1:14" x14ac:dyDescent="0.45">
      <c r="A298">
        <v>998</v>
      </c>
      <c r="B298" t="s">
        <v>14</v>
      </c>
      <c r="C298" t="s">
        <v>373</v>
      </c>
      <c r="D298" t="s">
        <v>397</v>
      </c>
      <c r="E298">
        <v>22</v>
      </c>
      <c r="F298" s="1">
        <f t="shared" si="27"/>
        <v>0.17670348214575471</v>
      </c>
      <c r="G298" s="1">
        <f t="shared" si="28"/>
        <v>0.21211640983055785</v>
      </c>
      <c r="H298" s="2">
        <v>990</v>
      </c>
      <c r="I298" s="5">
        <f t="shared" si="29"/>
        <v>24433.200000000001</v>
      </c>
      <c r="J298" s="2">
        <v>51480</v>
      </c>
      <c r="K298" s="5">
        <f t="shared" si="30"/>
        <v>1270526.3999999999</v>
      </c>
      <c r="L298">
        <v>22</v>
      </c>
      <c r="M298" t="s">
        <v>68</v>
      </c>
      <c r="N298" t="s">
        <v>18</v>
      </c>
    </row>
    <row r="299" spans="1:14" x14ac:dyDescent="0.45">
      <c r="A299">
        <v>999</v>
      </c>
      <c r="B299" t="s">
        <v>14</v>
      </c>
      <c r="C299" t="s">
        <v>373</v>
      </c>
      <c r="D299" t="s">
        <v>398</v>
      </c>
      <c r="E299">
        <v>23</v>
      </c>
      <c r="F299" s="1">
        <f t="shared" si="27"/>
        <v>0.16063952922341337</v>
      </c>
      <c r="G299" s="1">
        <f t="shared" si="28"/>
        <v>0.1928330998459617</v>
      </c>
      <c r="H299" s="2">
        <v>900</v>
      </c>
      <c r="I299" s="5">
        <f t="shared" si="29"/>
        <v>22212</v>
      </c>
      <c r="J299" s="2">
        <v>46800</v>
      </c>
      <c r="K299" s="5">
        <f t="shared" si="30"/>
        <v>1155024</v>
      </c>
      <c r="L299">
        <v>31</v>
      </c>
      <c r="M299" t="s">
        <v>73</v>
      </c>
      <c r="N299" t="s">
        <v>18</v>
      </c>
    </row>
    <row r="300" spans="1:14" x14ac:dyDescent="0.45">
      <c r="A300">
        <v>1000</v>
      </c>
      <c r="B300" t="s">
        <v>14</v>
      </c>
      <c r="C300" t="s">
        <v>373</v>
      </c>
      <c r="D300" t="s">
        <v>399</v>
      </c>
      <c r="E300">
        <v>24</v>
      </c>
      <c r="F300" s="1">
        <f t="shared" si="27"/>
        <v>0.1552848782492996</v>
      </c>
      <c r="G300" s="1">
        <f t="shared" si="28"/>
        <v>0.18640532985109629</v>
      </c>
      <c r="H300" s="2">
        <v>870</v>
      </c>
      <c r="I300" s="5">
        <f t="shared" si="29"/>
        <v>21471.599999999999</v>
      </c>
      <c r="J300" s="2">
        <v>45240</v>
      </c>
      <c r="K300" s="5">
        <f t="shared" si="30"/>
        <v>1116523.2</v>
      </c>
      <c r="L300">
        <v>21</v>
      </c>
      <c r="M300" t="s">
        <v>105</v>
      </c>
      <c r="N300" t="s">
        <v>18</v>
      </c>
    </row>
    <row r="301" spans="1:14" x14ac:dyDescent="0.45">
      <c r="A301">
        <v>1001</v>
      </c>
      <c r="B301" t="s">
        <v>14</v>
      </c>
      <c r="C301" t="s">
        <v>373</v>
      </c>
      <c r="D301" t="s">
        <v>400</v>
      </c>
      <c r="E301">
        <v>25</v>
      </c>
      <c r="F301" s="1">
        <f t="shared" si="27"/>
        <v>0.1481453436171479</v>
      </c>
      <c r="G301" s="1">
        <f t="shared" si="28"/>
        <v>0.17783496985794245</v>
      </c>
      <c r="H301" s="2">
        <v>830</v>
      </c>
      <c r="I301" s="5">
        <f t="shared" si="29"/>
        <v>20484.400000000001</v>
      </c>
      <c r="J301" s="2">
        <v>43160</v>
      </c>
      <c r="K301" s="5">
        <f t="shared" si="30"/>
        <v>1065188.8</v>
      </c>
      <c r="L301">
        <v>20</v>
      </c>
      <c r="M301" t="s">
        <v>105</v>
      </c>
      <c r="N301" t="s">
        <v>57</v>
      </c>
    </row>
    <row r="302" spans="1:14" x14ac:dyDescent="0.45">
      <c r="A302">
        <v>1086</v>
      </c>
      <c r="B302" t="s">
        <v>14</v>
      </c>
      <c r="C302" t="s">
        <v>404</v>
      </c>
      <c r="D302" t="s">
        <v>405</v>
      </c>
      <c r="E302">
        <v>1</v>
      </c>
      <c r="F302" s="1">
        <f t="shared" si="27"/>
        <v>3.9267440476834379</v>
      </c>
      <c r="G302" s="1">
        <f t="shared" si="28"/>
        <v>4.713697996234619</v>
      </c>
      <c r="H302" s="2">
        <v>22000</v>
      </c>
      <c r="I302" s="5">
        <f t="shared" si="29"/>
        <v>542960</v>
      </c>
      <c r="J302" s="2">
        <v>1144000</v>
      </c>
      <c r="K302" s="5">
        <f t="shared" si="30"/>
        <v>28233920</v>
      </c>
      <c r="L302">
        <v>25</v>
      </c>
      <c r="M302" t="s">
        <v>70</v>
      </c>
      <c r="N302" t="s">
        <v>18</v>
      </c>
    </row>
    <row r="303" spans="1:14" x14ac:dyDescent="0.45">
      <c r="A303">
        <v>1087</v>
      </c>
      <c r="B303" t="s">
        <v>14</v>
      </c>
      <c r="C303" t="s">
        <v>404</v>
      </c>
      <c r="D303" t="s">
        <v>406</v>
      </c>
      <c r="E303">
        <v>2</v>
      </c>
      <c r="F303" s="1">
        <f t="shared" si="27"/>
        <v>3.3912789502720599</v>
      </c>
      <c r="G303" s="1">
        <f t="shared" si="28"/>
        <v>4.0709209967480806</v>
      </c>
      <c r="H303" s="2">
        <v>19000</v>
      </c>
      <c r="I303" s="5">
        <f t="shared" si="29"/>
        <v>468920</v>
      </c>
      <c r="J303" s="2">
        <v>988000</v>
      </c>
      <c r="K303" s="5">
        <f t="shared" si="30"/>
        <v>24383840</v>
      </c>
      <c r="L303">
        <v>27</v>
      </c>
      <c r="M303" t="s">
        <v>26</v>
      </c>
      <c r="N303" t="s">
        <v>18</v>
      </c>
    </row>
    <row r="304" spans="1:14" x14ac:dyDescent="0.45">
      <c r="A304">
        <v>1088</v>
      </c>
      <c r="B304" t="s">
        <v>14</v>
      </c>
      <c r="C304" t="s">
        <v>404</v>
      </c>
      <c r="D304" t="s">
        <v>407</v>
      </c>
      <c r="E304">
        <v>3</v>
      </c>
      <c r="F304" s="1">
        <f t="shared" si="27"/>
        <v>3.3912789502720599</v>
      </c>
      <c r="G304" s="1">
        <f t="shared" si="28"/>
        <v>4.0709209967480806</v>
      </c>
      <c r="H304" s="2">
        <v>19000</v>
      </c>
      <c r="I304" s="5">
        <f t="shared" si="29"/>
        <v>468920</v>
      </c>
      <c r="J304" s="2">
        <v>988000</v>
      </c>
      <c r="K304" s="5">
        <f t="shared" si="30"/>
        <v>24383840</v>
      </c>
      <c r="L304">
        <v>32</v>
      </c>
      <c r="M304" t="s">
        <v>45</v>
      </c>
      <c r="N304" t="s">
        <v>18</v>
      </c>
    </row>
    <row r="305" spans="1:14" x14ac:dyDescent="0.45">
      <c r="A305">
        <v>1089</v>
      </c>
      <c r="B305" t="s">
        <v>14</v>
      </c>
      <c r="C305" t="s">
        <v>404</v>
      </c>
      <c r="D305" t="s">
        <v>408</v>
      </c>
      <c r="E305">
        <v>4</v>
      </c>
      <c r="F305" s="1">
        <f t="shared" si="27"/>
        <v>2.855813852860682</v>
      </c>
      <c r="G305" s="1">
        <f t="shared" si="28"/>
        <v>3.4281439972615413</v>
      </c>
      <c r="H305" s="2">
        <v>16000</v>
      </c>
      <c r="I305" s="5">
        <f t="shared" si="29"/>
        <v>394880</v>
      </c>
      <c r="J305" s="2">
        <v>832000</v>
      </c>
      <c r="K305" s="5">
        <f t="shared" si="30"/>
        <v>20533760</v>
      </c>
      <c r="L305">
        <v>34</v>
      </c>
      <c r="M305" t="s">
        <v>28</v>
      </c>
      <c r="N305" t="s">
        <v>34</v>
      </c>
    </row>
    <row r="306" spans="1:14" x14ac:dyDescent="0.45">
      <c r="A306">
        <v>1090</v>
      </c>
      <c r="B306" t="s">
        <v>14</v>
      </c>
      <c r="C306" t="s">
        <v>404</v>
      </c>
      <c r="D306" t="s">
        <v>409</v>
      </c>
      <c r="E306">
        <v>5</v>
      </c>
      <c r="F306" s="1">
        <f t="shared" si="27"/>
        <v>2.6773254870568897</v>
      </c>
      <c r="G306" s="1">
        <f t="shared" si="28"/>
        <v>3.2138849974326948</v>
      </c>
      <c r="H306" s="2">
        <v>15000</v>
      </c>
      <c r="I306" s="5">
        <f t="shared" si="29"/>
        <v>370200</v>
      </c>
      <c r="J306" s="2">
        <v>780000</v>
      </c>
      <c r="K306" s="5">
        <f t="shared" si="30"/>
        <v>19250400</v>
      </c>
      <c r="L306">
        <v>28</v>
      </c>
      <c r="M306" t="s">
        <v>62</v>
      </c>
      <c r="N306" t="s">
        <v>104</v>
      </c>
    </row>
    <row r="307" spans="1:14" x14ac:dyDescent="0.45">
      <c r="A307">
        <v>1091</v>
      </c>
      <c r="B307" t="s">
        <v>14</v>
      </c>
      <c r="C307" t="s">
        <v>404</v>
      </c>
      <c r="D307" t="s">
        <v>410</v>
      </c>
      <c r="E307">
        <v>6</v>
      </c>
      <c r="F307" s="1">
        <f t="shared" si="27"/>
        <v>2.1418603896455117</v>
      </c>
      <c r="G307" s="1">
        <f t="shared" si="28"/>
        <v>2.571107997946156</v>
      </c>
      <c r="H307" s="2">
        <v>12000</v>
      </c>
      <c r="I307" s="5">
        <f t="shared" si="29"/>
        <v>296160</v>
      </c>
      <c r="J307" s="2">
        <v>624000</v>
      </c>
      <c r="K307" s="5">
        <f t="shared" si="30"/>
        <v>15400320</v>
      </c>
      <c r="L307">
        <v>26</v>
      </c>
      <c r="M307" t="s">
        <v>50</v>
      </c>
      <c r="N307" t="s">
        <v>18</v>
      </c>
    </row>
    <row r="308" spans="1:14" x14ac:dyDescent="0.45">
      <c r="A308">
        <v>1092</v>
      </c>
      <c r="B308" t="s">
        <v>14</v>
      </c>
      <c r="C308" t="s">
        <v>404</v>
      </c>
      <c r="D308" t="s">
        <v>411</v>
      </c>
      <c r="E308">
        <v>7</v>
      </c>
      <c r="F308" s="1">
        <f t="shared" si="27"/>
        <v>1.7848836580379264</v>
      </c>
      <c r="G308" s="1">
        <f t="shared" si="28"/>
        <v>2.1425899982884631</v>
      </c>
      <c r="H308" s="2">
        <v>10000</v>
      </c>
      <c r="I308" s="5">
        <f t="shared" si="29"/>
        <v>246800</v>
      </c>
      <c r="J308" s="2">
        <v>520000</v>
      </c>
      <c r="K308" s="5">
        <f t="shared" si="30"/>
        <v>12833600</v>
      </c>
      <c r="L308">
        <v>36</v>
      </c>
      <c r="M308" t="s">
        <v>17</v>
      </c>
      <c r="N308" t="s">
        <v>18</v>
      </c>
    </row>
    <row r="309" spans="1:14" x14ac:dyDescent="0.45">
      <c r="A309">
        <v>1093</v>
      </c>
      <c r="B309" t="s">
        <v>14</v>
      </c>
      <c r="C309" t="s">
        <v>404</v>
      </c>
      <c r="D309" t="s">
        <v>412</v>
      </c>
      <c r="E309">
        <v>8</v>
      </c>
      <c r="F309" s="1">
        <f t="shared" si="27"/>
        <v>1.4457557630107203</v>
      </c>
      <c r="G309" s="1">
        <f t="shared" si="28"/>
        <v>1.7354978986136553</v>
      </c>
      <c r="H309" s="2">
        <v>8100</v>
      </c>
      <c r="I309" s="5">
        <f t="shared" si="29"/>
        <v>199908</v>
      </c>
      <c r="J309" s="2">
        <v>421200</v>
      </c>
      <c r="K309" s="5">
        <f t="shared" si="30"/>
        <v>10395216</v>
      </c>
      <c r="L309">
        <v>31</v>
      </c>
      <c r="M309" t="s">
        <v>48</v>
      </c>
      <c r="N309" t="s">
        <v>18</v>
      </c>
    </row>
    <row r="310" spans="1:14" x14ac:dyDescent="0.45">
      <c r="A310">
        <v>1094</v>
      </c>
      <c r="B310" t="s">
        <v>14</v>
      </c>
      <c r="C310" t="s">
        <v>404</v>
      </c>
      <c r="D310" t="s">
        <v>135</v>
      </c>
      <c r="E310">
        <v>9</v>
      </c>
      <c r="F310" s="1">
        <f t="shared" si="27"/>
        <v>1.427906926430341</v>
      </c>
      <c r="G310" s="1">
        <f t="shared" si="28"/>
        <v>1.7140719986307706</v>
      </c>
      <c r="H310" s="2">
        <v>8000</v>
      </c>
      <c r="I310" s="5">
        <f t="shared" si="29"/>
        <v>197440</v>
      </c>
      <c r="J310" s="2">
        <v>416000</v>
      </c>
      <c r="K310" s="5">
        <f t="shared" si="30"/>
        <v>10266880</v>
      </c>
      <c r="L310">
        <v>27</v>
      </c>
      <c r="M310" t="s">
        <v>72</v>
      </c>
      <c r="N310" t="s">
        <v>18</v>
      </c>
    </row>
    <row r="311" spans="1:14" x14ac:dyDescent="0.45">
      <c r="A311">
        <v>1095</v>
      </c>
      <c r="B311" t="s">
        <v>14</v>
      </c>
      <c r="C311" t="s">
        <v>404</v>
      </c>
      <c r="D311" t="s">
        <v>413</v>
      </c>
      <c r="E311">
        <v>10</v>
      </c>
      <c r="F311" s="1">
        <f t="shared" si="27"/>
        <v>1.3029650703676863</v>
      </c>
      <c r="G311" s="1">
        <f t="shared" si="28"/>
        <v>1.5640906987505783</v>
      </c>
      <c r="H311" s="2">
        <v>7300</v>
      </c>
      <c r="I311" s="5">
        <f t="shared" si="29"/>
        <v>180164</v>
      </c>
      <c r="J311" s="2">
        <v>379600</v>
      </c>
      <c r="K311" s="5">
        <f t="shared" si="30"/>
        <v>9368528</v>
      </c>
      <c r="L311">
        <v>30</v>
      </c>
      <c r="M311" t="s">
        <v>17</v>
      </c>
      <c r="N311" t="s">
        <v>18</v>
      </c>
    </row>
    <row r="312" spans="1:14" x14ac:dyDescent="0.45">
      <c r="A312">
        <v>1096</v>
      </c>
      <c r="B312" t="s">
        <v>14</v>
      </c>
      <c r="C312" t="s">
        <v>404</v>
      </c>
      <c r="D312" t="s">
        <v>414</v>
      </c>
      <c r="E312">
        <v>11</v>
      </c>
      <c r="F312" s="1">
        <f t="shared" si="27"/>
        <v>0.74965113637592906</v>
      </c>
      <c r="G312" s="1">
        <f t="shared" si="28"/>
        <v>0.89988779928115459</v>
      </c>
      <c r="H312" s="2">
        <v>4200</v>
      </c>
      <c r="I312" s="5">
        <f t="shared" si="29"/>
        <v>103656</v>
      </c>
      <c r="J312" s="2">
        <v>218400</v>
      </c>
      <c r="K312" s="5">
        <f t="shared" si="30"/>
        <v>5390112</v>
      </c>
      <c r="L312">
        <v>25</v>
      </c>
      <c r="M312" t="s">
        <v>70</v>
      </c>
      <c r="N312" t="s">
        <v>18</v>
      </c>
    </row>
    <row r="313" spans="1:14" x14ac:dyDescent="0.45">
      <c r="A313">
        <v>1097</v>
      </c>
      <c r="B313" t="s">
        <v>14</v>
      </c>
      <c r="C313" t="s">
        <v>404</v>
      </c>
      <c r="D313" t="s">
        <v>415</v>
      </c>
      <c r="E313">
        <v>12</v>
      </c>
      <c r="F313" s="1">
        <f t="shared" si="27"/>
        <v>0.74965113637592906</v>
      </c>
      <c r="G313" s="1">
        <f t="shared" si="28"/>
        <v>0.89988779928115459</v>
      </c>
      <c r="H313" s="2">
        <v>4200</v>
      </c>
      <c r="I313" s="5">
        <f t="shared" si="29"/>
        <v>103656</v>
      </c>
      <c r="J313" s="2">
        <v>218400</v>
      </c>
      <c r="K313" s="5">
        <f t="shared" si="30"/>
        <v>5390112</v>
      </c>
      <c r="L313">
        <v>23</v>
      </c>
      <c r="M313" t="s">
        <v>199</v>
      </c>
      <c r="N313" t="s">
        <v>18</v>
      </c>
    </row>
    <row r="314" spans="1:14" x14ac:dyDescent="0.45">
      <c r="A314">
        <v>1098</v>
      </c>
      <c r="B314" t="s">
        <v>14</v>
      </c>
      <c r="C314" t="s">
        <v>404</v>
      </c>
      <c r="D314" t="s">
        <v>416</v>
      </c>
      <c r="E314">
        <v>13</v>
      </c>
      <c r="F314" s="1">
        <f t="shared" si="27"/>
        <v>0.69610462663479133</v>
      </c>
      <c r="G314" s="1">
        <f t="shared" si="28"/>
        <v>0.83561009933250063</v>
      </c>
      <c r="H314" s="2">
        <v>3900</v>
      </c>
      <c r="I314" s="5">
        <f t="shared" si="29"/>
        <v>96252</v>
      </c>
      <c r="J314" s="2">
        <v>202800</v>
      </c>
      <c r="K314" s="5">
        <f t="shared" si="30"/>
        <v>5005104</v>
      </c>
      <c r="L314">
        <v>32</v>
      </c>
      <c r="M314" t="s">
        <v>28</v>
      </c>
      <c r="N314" t="s">
        <v>18</v>
      </c>
    </row>
    <row r="315" spans="1:14" x14ac:dyDescent="0.45">
      <c r="A315">
        <v>1099</v>
      </c>
      <c r="B315" t="s">
        <v>14</v>
      </c>
      <c r="C315" t="s">
        <v>404</v>
      </c>
      <c r="D315" t="s">
        <v>417</v>
      </c>
      <c r="E315">
        <v>14</v>
      </c>
      <c r="F315" s="1">
        <f t="shared" si="27"/>
        <v>0.62470928031327422</v>
      </c>
      <c r="G315" s="1">
        <f t="shared" si="28"/>
        <v>0.7499064994009621</v>
      </c>
      <c r="H315" s="2">
        <v>3500</v>
      </c>
      <c r="I315" s="5">
        <f t="shared" si="29"/>
        <v>86380</v>
      </c>
      <c r="J315" s="2">
        <v>182000</v>
      </c>
      <c r="K315" s="5">
        <f t="shared" si="30"/>
        <v>4491760</v>
      </c>
      <c r="L315">
        <v>22</v>
      </c>
      <c r="M315" t="s">
        <v>62</v>
      </c>
      <c r="N315" t="s">
        <v>173</v>
      </c>
    </row>
    <row r="316" spans="1:14" x14ac:dyDescent="0.45">
      <c r="A316">
        <v>1100</v>
      </c>
      <c r="B316" t="s">
        <v>14</v>
      </c>
      <c r="C316" t="s">
        <v>404</v>
      </c>
      <c r="D316" t="s">
        <v>418</v>
      </c>
      <c r="E316">
        <v>15</v>
      </c>
      <c r="F316" s="1">
        <f t="shared" si="27"/>
        <v>0.62470928031327422</v>
      </c>
      <c r="G316" s="1">
        <f t="shared" si="28"/>
        <v>0.7499064994009621</v>
      </c>
      <c r="H316" s="2">
        <v>3500</v>
      </c>
      <c r="I316" s="5">
        <f t="shared" si="29"/>
        <v>86380</v>
      </c>
      <c r="J316" s="2">
        <v>182000</v>
      </c>
      <c r="K316" s="5">
        <f t="shared" si="30"/>
        <v>4491760</v>
      </c>
      <c r="L316">
        <v>21</v>
      </c>
      <c r="M316" t="s">
        <v>59</v>
      </c>
      <c r="N316" t="s">
        <v>18</v>
      </c>
    </row>
    <row r="317" spans="1:14" x14ac:dyDescent="0.45">
      <c r="A317">
        <v>1101</v>
      </c>
      <c r="B317" t="s">
        <v>14</v>
      </c>
      <c r="C317" t="s">
        <v>404</v>
      </c>
      <c r="D317" t="s">
        <v>419</v>
      </c>
      <c r="E317">
        <v>16</v>
      </c>
      <c r="F317" s="1">
        <f t="shared" si="27"/>
        <v>0.62470928031327422</v>
      </c>
      <c r="G317" s="1">
        <f t="shared" si="28"/>
        <v>0.7499064994009621</v>
      </c>
      <c r="H317" s="2">
        <v>3500</v>
      </c>
      <c r="I317" s="5">
        <f t="shared" si="29"/>
        <v>86380</v>
      </c>
      <c r="J317" s="2">
        <v>182000</v>
      </c>
      <c r="K317" s="5">
        <f t="shared" si="30"/>
        <v>4491760</v>
      </c>
      <c r="L317">
        <v>22</v>
      </c>
      <c r="M317" t="s">
        <v>30</v>
      </c>
      <c r="N317" t="s">
        <v>18</v>
      </c>
    </row>
    <row r="318" spans="1:14" x14ac:dyDescent="0.45">
      <c r="A318">
        <v>1102</v>
      </c>
      <c r="B318" t="s">
        <v>14</v>
      </c>
      <c r="C318" t="s">
        <v>404</v>
      </c>
      <c r="D318" t="s">
        <v>420</v>
      </c>
      <c r="E318">
        <v>17</v>
      </c>
      <c r="F318" s="1">
        <f t="shared" si="27"/>
        <v>0.60686044373289494</v>
      </c>
      <c r="G318" s="1">
        <f t="shared" si="28"/>
        <v>0.72848059941807752</v>
      </c>
      <c r="H318" s="2">
        <v>3400</v>
      </c>
      <c r="I318" s="5">
        <f t="shared" si="29"/>
        <v>83912</v>
      </c>
      <c r="J318" s="2">
        <v>176800</v>
      </c>
      <c r="K318" s="5">
        <f t="shared" si="30"/>
        <v>4363424</v>
      </c>
      <c r="L318">
        <v>23</v>
      </c>
      <c r="M318" t="s">
        <v>26</v>
      </c>
      <c r="N318" t="s">
        <v>34</v>
      </c>
    </row>
    <row r="319" spans="1:14" x14ac:dyDescent="0.45">
      <c r="A319">
        <v>1103</v>
      </c>
      <c r="B319" t="s">
        <v>14</v>
      </c>
      <c r="C319" t="s">
        <v>404</v>
      </c>
      <c r="D319" t="s">
        <v>421</v>
      </c>
      <c r="E319">
        <v>18</v>
      </c>
      <c r="F319" s="1">
        <f t="shared" si="27"/>
        <v>0.55331393399175721</v>
      </c>
      <c r="G319" s="1">
        <f t="shared" si="28"/>
        <v>0.66420289946942357</v>
      </c>
      <c r="H319" s="2">
        <v>3100</v>
      </c>
      <c r="I319" s="5">
        <f t="shared" si="29"/>
        <v>76508</v>
      </c>
      <c r="J319" s="2">
        <v>161200</v>
      </c>
      <c r="K319" s="5">
        <f t="shared" si="30"/>
        <v>3978416</v>
      </c>
      <c r="L319">
        <v>21</v>
      </c>
      <c r="M319" t="s">
        <v>26</v>
      </c>
      <c r="N319" t="s">
        <v>18</v>
      </c>
    </row>
    <row r="320" spans="1:14" x14ac:dyDescent="0.45">
      <c r="A320">
        <v>1104</v>
      </c>
      <c r="B320" t="s">
        <v>14</v>
      </c>
      <c r="C320" t="s">
        <v>404</v>
      </c>
      <c r="D320" t="s">
        <v>422</v>
      </c>
      <c r="E320">
        <v>19</v>
      </c>
      <c r="F320" s="1">
        <f t="shared" si="27"/>
        <v>0.53546509741137793</v>
      </c>
      <c r="G320" s="1">
        <f t="shared" si="28"/>
        <v>0.64277699948653899</v>
      </c>
      <c r="H320" s="2">
        <v>3000</v>
      </c>
      <c r="I320" s="5">
        <f t="shared" si="29"/>
        <v>74040</v>
      </c>
      <c r="J320" s="2">
        <v>156000</v>
      </c>
      <c r="K320" s="5">
        <f t="shared" si="30"/>
        <v>3850080</v>
      </c>
      <c r="L320">
        <v>21</v>
      </c>
      <c r="M320" t="s">
        <v>66</v>
      </c>
      <c r="N320" t="s">
        <v>18</v>
      </c>
    </row>
    <row r="321" spans="1:14" x14ac:dyDescent="0.45">
      <c r="A321">
        <v>1105</v>
      </c>
      <c r="B321" t="s">
        <v>14</v>
      </c>
      <c r="C321" t="s">
        <v>404</v>
      </c>
      <c r="D321" t="s">
        <v>423</v>
      </c>
      <c r="E321">
        <v>20</v>
      </c>
      <c r="F321" s="1">
        <f t="shared" si="27"/>
        <v>0.46406975108986087</v>
      </c>
      <c r="G321" s="1">
        <f t="shared" si="28"/>
        <v>0.55707339955500046</v>
      </c>
      <c r="H321" s="2">
        <v>2600</v>
      </c>
      <c r="I321" s="5">
        <f t="shared" si="29"/>
        <v>64168</v>
      </c>
      <c r="J321" s="2">
        <v>135200</v>
      </c>
      <c r="K321" s="5">
        <f t="shared" si="30"/>
        <v>3336736</v>
      </c>
      <c r="L321">
        <v>22</v>
      </c>
      <c r="M321" t="s">
        <v>17</v>
      </c>
      <c r="N321" t="s">
        <v>18</v>
      </c>
    </row>
    <row r="322" spans="1:14" x14ac:dyDescent="0.45">
      <c r="A322">
        <v>1106</v>
      </c>
      <c r="B322" t="s">
        <v>14</v>
      </c>
      <c r="C322" t="s">
        <v>404</v>
      </c>
      <c r="D322" t="s">
        <v>424</v>
      </c>
      <c r="E322">
        <v>21</v>
      </c>
      <c r="F322" s="1">
        <f t="shared" si="27"/>
        <v>0.44622091450948159</v>
      </c>
      <c r="G322" s="1">
        <f t="shared" si="28"/>
        <v>0.53564749957211577</v>
      </c>
      <c r="H322" s="2">
        <v>2500</v>
      </c>
      <c r="I322" s="5">
        <f t="shared" si="29"/>
        <v>61700</v>
      </c>
      <c r="J322" s="2">
        <v>130000</v>
      </c>
      <c r="K322" s="5">
        <f t="shared" si="30"/>
        <v>3208400</v>
      </c>
      <c r="L322">
        <v>18</v>
      </c>
      <c r="M322" t="s">
        <v>20</v>
      </c>
      <c r="N322" t="s">
        <v>18</v>
      </c>
    </row>
    <row r="323" spans="1:14" x14ac:dyDescent="0.45">
      <c r="A323">
        <v>1107</v>
      </c>
      <c r="B323" t="s">
        <v>14</v>
      </c>
      <c r="C323" t="s">
        <v>404</v>
      </c>
      <c r="D323" t="s">
        <v>425</v>
      </c>
      <c r="E323">
        <v>22</v>
      </c>
      <c r="F323" s="1">
        <f t="shared" ref="F323:F386" si="31">K323/$P$7</f>
        <v>0.37482556818796453</v>
      </c>
      <c r="G323" s="1">
        <f t="shared" ref="G323:G386" si="32">K323/$P$6</f>
        <v>0.44994389964057729</v>
      </c>
      <c r="H323" s="2">
        <v>2100</v>
      </c>
      <c r="I323" s="5">
        <f t="shared" ref="I323:I386" si="33">H323*$O$3</f>
        <v>51828</v>
      </c>
      <c r="J323" s="2">
        <v>109200</v>
      </c>
      <c r="K323" s="5">
        <f t="shared" ref="K323:K386" si="34">J323*$O$3</f>
        <v>2695056</v>
      </c>
      <c r="L323">
        <v>29</v>
      </c>
      <c r="M323" t="s">
        <v>45</v>
      </c>
      <c r="N323" t="s">
        <v>18</v>
      </c>
    </row>
    <row r="324" spans="1:14" x14ac:dyDescent="0.45">
      <c r="A324">
        <v>1108</v>
      </c>
      <c r="B324" t="s">
        <v>14</v>
      </c>
      <c r="C324" t="s">
        <v>404</v>
      </c>
      <c r="D324" t="s">
        <v>426</v>
      </c>
      <c r="E324">
        <v>23</v>
      </c>
      <c r="F324" s="1">
        <f t="shared" si="31"/>
        <v>0.28558138528606825</v>
      </c>
      <c r="G324" s="1">
        <f t="shared" si="32"/>
        <v>0.34281439972615413</v>
      </c>
      <c r="H324" s="2">
        <v>1600</v>
      </c>
      <c r="I324" s="5">
        <f t="shared" si="33"/>
        <v>39488</v>
      </c>
      <c r="J324" s="2">
        <v>83200</v>
      </c>
      <c r="K324" s="5">
        <f t="shared" si="34"/>
        <v>2053376</v>
      </c>
      <c r="L324">
        <v>20</v>
      </c>
      <c r="M324" t="s">
        <v>68</v>
      </c>
      <c r="N324" t="s">
        <v>18</v>
      </c>
    </row>
    <row r="325" spans="1:14" x14ac:dyDescent="0.45">
      <c r="A325">
        <v>1109</v>
      </c>
      <c r="B325" t="s">
        <v>14</v>
      </c>
      <c r="C325" t="s">
        <v>404</v>
      </c>
      <c r="D325" t="s">
        <v>427</v>
      </c>
      <c r="E325">
        <v>24</v>
      </c>
      <c r="F325" s="1">
        <f t="shared" si="31"/>
        <v>0.28558138528606825</v>
      </c>
      <c r="G325" s="1">
        <f t="shared" si="32"/>
        <v>0.34281439972615413</v>
      </c>
      <c r="H325" s="2">
        <v>1600</v>
      </c>
      <c r="I325" s="5">
        <f t="shared" si="33"/>
        <v>39488</v>
      </c>
      <c r="J325" s="2">
        <v>83200</v>
      </c>
      <c r="K325" s="5">
        <f t="shared" si="34"/>
        <v>2053376</v>
      </c>
      <c r="L325">
        <v>20</v>
      </c>
      <c r="M325" t="s">
        <v>62</v>
      </c>
      <c r="N325" t="s">
        <v>18</v>
      </c>
    </row>
    <row r="326" spans="1:14" x14ac:dyDescent="0.45">
      <c r="A326">
        <v>1110</v>
      </c>
      <c r="B326" t="s">
        <v>14</v>
      </c>
      <c r="C326" t="s">
        <v>404</v>
      </c>
      <c r="D326" t="s">
        <v>428</v>
      </c>
      <c r="E326">
        <v>25</v>
      </c>
      <c r="F326" s="1">
        <f t="shared" si="31"/>
        <v>0.23203487554493044</v>
      </c>
      <c r="G326" s="1">
        <f t="shared" si="32"/>
        <v>0.27853669977750023</v>
      </c>
      <c r="H326" s="2">
        <v>1300</v>
      </c>
      <c r="I326" s="5">
        <f t="shared" si="33"/>
        <v>32084</v>
      </c>
      <c r="J326" s="2">
        <v>67600</v>
      </c>
      <c r="K326" s="5">
        <f t="shared" si="34"/>
        <v>1668368</v>
      </c>
      <c r="L326">
        <v>22</v>
      </c>
      <c r="M326" t="s">
        <v>429</v>
      </c>
      <c r="N326" t="s">
        <v>18</v>
      </c>
    </row>
    <row r="327" spans="1:14" x14ac:dyDescent="0.45">
      <c r="A327">
        <v>1167</v>
      </c>
      <c r="B327" t="s">
        <v>14</v>
      </c>
      <c r="C327" t="s">
        <v>431</v>
      </c>
      <c r="D327" t="s">
        <v>432</v>
      </c>
      <c r="E327">
        <v>1</v>
      </c>
      <c r="F327" s="1">
        <f t="shared" si="31"/>
        <v>2.6773254870568897</v>
      </c>
      <c r="G327" s="1">
        <f t="shared" si="32"/>
        <v>3.2138849974326948</v>
      </c>
      <c r="H327" s="2">
        <v>15000</v>
      </c>
      <c r="I327" s="5">
        <f t="shared" si="33"/>
        <v>370200</v>
      </c>
      <c r="J327" s="2">
        <v>780000</v>
      </c>
      <c r="K327" s="5">
        <f t="shared" si="34"/>
        <v>19250400</v>
      </c>
      <c r="L327">
        <v>27</v>
      </c>
      <c r="M327" t="s">
        <v>67</v>
      </c>
      <c r="N327" t="s">
        <v>18</v>
      </c>
    </row>
    <row r="328" spans="1:14" x14ac:dyDescent="0.45">
      <c r="A328">
        <v>1168</v>
      </c>
      <c r="B328" t="s">
        <v>14</v>
      </c>
      <c r="C328" t="s">
        <v>431</v>
      </c>
      <c r="D328" t="s">
        <v>433</v>
      </c>
      <c r="E328">
        <v>2</v>
      </c>
      <c r="F328" s="1">
        <f t="shared" si="31"/>
        <v>2.3203487554493041</v>
      </c>
      <c r="G328" s="1">
        <f t="shared" si="32"/>
        <v>2.7853669977750024</v>
      </c>
      <c r="H328" s="2">
        <v>13000</v>
      </c>
      <c r="I328" s="5">
        <f t="shared" si="33"/>
        <v>320840</v>
      </c>
      <c r="J328" s="2">
        <v>676000</v>
      </c>
      <c r="K328" s="5">
        <f t="shared" si="34"/>
        <v>16683680</v>
      </c>
      <c r="L328">
        <v>34</v>
      </c>
      <c r="M328" t="s">
        <v>17</v>
      </c>
      <c r="N328" t="s">
        <v>18</v>
      </c>
    </row>
    <row r="329" spans="1:14" x14ac:dyDescent="0.45">
      <c r="A329">
        <v>1169</v>
      </c>
      <c r="B329" t="s">
        <v>14</v>
      </c>
      <c r="C329" t="s">
        <v>431</v>
      </c>
      <c r="D329" t="s">
        <v>434</v>
      </c>
      <c r="E329">
        <v>3</v>
      </c>
      <c r="F329" s="1">
        <f t="shared" si="31"/>
        <v>2.3203487554493041</v>
      </c>
      <c r="G329" s="1">
        <f t="shared" si="32"/>
        <v>2.7853669977750024</v>
      </c>
      <c r="H329" s="2">
        <v>13000</v>
      </c>
      <c r="I329" s="5">
        <f t="shared" si="33"/>
        <v>320840</v>
      </c>
      <c r="J329" s="2">
        <v>676000</v>
      </c>
      <c r="K329" s="5">
        <f t="shared" si="34"/>
        <v>16683680</v>
      </c>
      <c r="L329">
        <v>40</v>
      </c>
      <c r="M329" t="s">
        <v>45</v>
      </c>
      <c r="N329" t="s">
        <v>18</v>
      </c>
    </row>
    <row r="330" spans="1:14" x14ac:dyDescent="0.45">
      <c r="A330">
        <v>1170</v>
      </c>
      <c r="B330" t="s">
        <v>14</v>
      </c>
      <c r="C330" t="s">
        <v>431</v>
      </c>
      <c r="D330" t="s">
        <v>435</v>
      </c>
      <c r="E330">
        <v>4</v>
      </c>
      <c r="F330" s="1">
        <f t="shared" si="31"/>
        <v>2.1418603896455117</v>
      </c>
      <c r="G330" s="1">
        <f t="shared" si="32"/>
        <v>2.571107997946156</v>
      </c>
      <c r="H330" s="2">
        <v>12000</v>
      </c>
      <c r="I330" s="5">
        <f t="shared" si="33"/>
        <v>296160</v>
      </c>
      <c r="J330" s="2">
        <v>624000</v>
      </c>
      <c r="K330" s="5">
        <f t="shared" si="34"/>
        <v>15400320</v>
      </c>
      <c r="L330">
        <v>33</v>
      </c>
      <c r="M330" t="s">
        <v>59</v>
      </c>
      <c r="N330" t="s">
        <v>18</v>
      </c>
    </row>
    <row r="331" spans="1:14" x14ac:dyDescent="0.45">
      <c r="A331">
        <v>1171</v>
      </c>
      <c r="B331" t="s">
        <v>14</v>
      </c>
      <c r="C331" t="s">
        <v>431</v>
      </c>
      <c r="D331" t="s">
        <v>436</v>
      </c>
      <c r="E331">
        <v>5</v>
      </c>
      <c r="F331" s="1">
        <f t="shared" si="31"/>
        <v>1.4636045995910996</v>
      </c>
      <c r="G331" s="1">
        <f t="shared" si="32"/>
        <v>1.7569237985965398</v>
      </c>
      <c r="H331" s="2">
        <v>8200</v>
      </c>
      <c r="I331" s="5">
        <f t="shared" si="33"/>
        <v>202376</v>
      </c>
      <c r="J331" s="2">
        <v>426400</v>
      </c>
      <c r="K331" s="5">
        <f t="shared" si="34"/>
        <v>10523552</v>
      </c>
      <c r="L331">
        <v>32</v>
      </c>
      <c r="M331" t="s">
        <v>17</v>
      </c>
      <c r="N331" t="s">
        <v>18</v>
      </c>
    </row>
    <row r="332" spans="1:14" x14ac:dyDescent="0.45">
      <c r="A332">
        <v>1172</v>
      </c>
      <c r="B332" t="s">
        <v>14</v>
      </c>
      <c r="C332" t="s">
        <v>431</v>
      </c>
      <c r="D332" t="s">
        <v>437</v>
      </c>
      <c r="E332">
        <v>6</v>
      </c>
      <c r="F332" s="1">
        <f t="shared" si="31"/>
        <v>1.2494185606265484</v>
      </c>
      <c r="G332" s="1">
        <f t="shared" si="32"/>
        <v>1.4998129988019242</v>
      </c>
      <c r="H332" s="2">
        <v>7000</v>
      </c>
      <c r="I332" s="5">
        <f t="shared" si="33"/>
        <v>172760</v>
      </c>
      <c r="J332" s="2">
        <v>364000</v>
      </c>
      <c r="K332" s="5">
        <f t="shared" si="34"/>
        <v>8983520</v>
      </c>
      <c r="L332">
        <v>27</v>
      </c>
      <c r="M332" t="s">
        <v>75</v>
      </c>
      <c r="N332" t="s">
        <v>18</v>
      </c>
    </row>
    <row r="333" spans="1:14" x14ac:dyDescent="0.45">
      <c r="A333">
        <v>1173</v>
      </c>
      <c r="B333" t="s">
        <v>14</v>
      </c>
      <c r="C333" t="s">
        <v>431</v>
      </c>
      <c r="D333" t="s">
        <v>438</v>
      </c>
      <c r="E333">
        <v>7</v>
      </c>
      <c r="F333" s="1">
        <f t="shared" si="31"/>
        <v>1.160174377724652</v>
      </c>
      <c r="G333" s="1">
        <f t="shared" si="32"/>
        <v>1.3926834988875012</v>
      </c>
      <c r="H333" s="2">
        <v>6500</v>
      </c>
      <c r="I333" s="5">
        <f t="shared" si="33"/>
        <v>160420</v>
      </c>
      <c r="J333" s="2">
        <v>338000</v>
      </c>
      <c r="K333" s="5">
        <f t="shared" si="34"/>
        <v>8341840</v>
      </c>
      <c r="L333">
        <v>20</v>
      </c>
      <c r="M333" t="s">
        <v>198</v>
      </c>
      <c r="N333" t="s">
        <v>18</v>
      </c>
    </row>
    <row r="334" spans="1:14" x14ac:dyDescent="0.45">
      <c r="A334">
        <v>1174</v>
      </c>
      <c r="B334" t="s">
        <v>14</v>
      </c>
      <c r="C334" t="s">
        <v>431</v>
      </c>
      <c r="D334" t="s">
        <v>439</v>
      </c>
      <c r="E334">
        <v>8</v>
      </c>
      <c r="F334" s="1">
        <f t="shared" si="31"/>
        <v>1.0887790314031351</v>
      </c>
      <c r="G334" s="1">
        <f t="shared" si="32"/>
        <v>1.3069798989559627</v>
      </c>
      <c r="H334" s="2">
        <v>6100</v>
      </c>
      <c r="I334" s="5">
        <f t="shared" si="33"/>
        <v>150548</v>
      </c>
      <c r="J334" s="2">
        <v>317200</v>
      </c>
      <c r="K334" s="5">
        <f t="shared" si="34"/>
        <v>7828496</v>
      </c>
      <c r="L334">
        <v>20</v>
      </c>
      <c r="M334" t="s">
        <v>33</v>
      </c>
      <c r="N334" t="s">
        <v>18</v>
      </c>
    </row>
    <row r="335" spans="1:14" x14ac:dyDescent="0.45">
      <c r="A335">
        <v>1175</v>
      </c>
      <c r="B335" t="s">
        <v>14</v>
      </c>
      <c r="C335" t="s">
        <v>431</v>
      </c>
      <c r="D335" t="s">
        <v>440</v>
      </c>
      <c r="E335">
        <v>9</v>
      </c>
      <c r="F335" s="1">
        <f t="shared" si="31"/>
        <v>1.0709301948227559</v>
      </c>
      <c r="G335" s="1">
        <f t="shared" si="32"/>
        <v>1.285553998973078</v>
      </c>
      <c r="H335" s="2">
        <v>6000</v>
      </c>
      <c r="I335" s="5">
        <f t="shared" si="33"/>
        <v>148080</v>
      </c>
      <c r="J335" s="2">
        <v>312000</v>
      </c>
      <c r="K335" s="5">
        <f t="shared" si="34"/>
        <v>7700160</v>
      </c>
      <c r="L335">
        <v>26</v>
      </c>
      <c r="M335" t="s">
        <v>28</v>
      </c>
      <c r="N335" t="s">
        <v>18</v>
      </c>
    </row>
    <row r="336" spans="1:14" x14ac:dyDescent="0.45">
      <c r="A336">
        <v>1176</v>
      </c>
      <c r="B336" t="s">
        <v>14</v>
      </c>
      <c r="C336" t="s">
        <v>431</v>
      </c>
      <c r="D336" t="s">
        <v>441</v>
      </c>
      <c r="E336">
        <v>10</v>
      </c>
      <c r="F336" s="1">
        <f t="shared" si="31"/>
        <v>0.73180229979554978</v>
      </c>
      <c r="G336" s="1">
        <f t="shared" si="32"/>
        <v>0.8784618992982699</v>
      </c>
      <c r="H336" s="2">
        <v>4100</v>
      </c>
      <c r="I336" s="5">
        <f t="shared" si="33"/>
        <v>101188</v>
      </c>
      <c r="J336" s="2">
        <v>213200</v>
      </c>
      <c r="K336" s="5">
        <f t="shared" si="34"/>
        <v>5261776</v>
      </c>
      <c r="L336">
        <v>22</v>
      </c>
      <c r="M336" t="s">
        <v>28</v>
      </c>
      <c r="N336" t="s">
        <v>18</v>
      </c>
    </row>
    <row r="337" spans="1:14" x14ac:dyDescent="0.45">
      <c r="A337">
        <v>1177</v>
      </c>
      <c r="B337" t="s">
        <v>14</v>
      </c>
      <c r="C337" t="s">
        <v>431</v>
      </c>
      <c r="D337" t="s">
        <v>442</v>
      </c>
      <c r="E337">
        <v>11</v>
      </c>
      <c r="F337" s="1">
        <f t="shared" si="31"/>
        <v>0.69610462663479133</v>
      </c>
      <c r="G337" s="1">
        <f t="shared" si="32"/>
        <v>0.83561009933250063</v>
      </c>
      <c r="H337" s="2">
        <v>3900</v>
      </c>
      <c r="I337" s="5">
        <f t="shared" si="33"/>
        <v>96252</v>
      </c>
      <c r="J337" s="2">
        <v>202800</v>
      </c>
      <c r="K337" s="5">
        <f t="shared" si="34"/>
        <v>5005104</v>
      </c>
      <c r="L337">
        <v>26</v>
      </c>
      <c r="M337" t="s">
        <v>70</v>
      </c>
      <c r="N337" t="s">
        <v>18</v>
      </c>
    </row>
    <row r="338" spans="1:14" x14ac:dyDescent="0.45">
      <c r="A338">
        <v>1178</v>
      </c>
      <c r="B338" t="s">
        <v>14</v>
      </c>
      <c r="C338" t="s">
        <v>431</v>
      </c>
      <c r="D338" t="s">
        <v>443</v>
      </c>
      <c r="E338">
        <v>12</v>
      </c>
      <c r="F338" s="1">
        <f t="shared" si="31"/>
        <v>0.6425581168936535</v>
      </c>
      <c r="G338" s="1">
        <f t="shared" si="32"/>
        <v>0.77133239938384679</v>
      </c>
      <c r="H338" s="2">
        <v>3600</v>
      </c>
      <c r="I338" s="5">
        <f t="shared" si="33"/>
        <v>88848</v>
      </c>
      <c r="J338" s="2">
        <v>187200</v>
      </c>
      <c r="K338" s="5">
        <f t="shared" si="34"/>
        <v>4620096</v>
      </c>
      <c r="L338">
        <v>23</v>
      </c>
      <c r="M338" t="s">
        <v>26</v>
      </c>
      <c r="N338" t="s">
        <v>18</v>
      </c>
    </row>
    <row r="339" spans="1:14" x14ac:dyDescent="0.45">
      <c r="A339">
        <v>1179</v>
      </c>
      <c r="B339" t="s">
        <v>14</v>
      </c>
      <c r="C339" t="s">
        <v>431</v>
      </c>
      <c r="D339" t="s">
        <v>444</v>
      </c>
      <c r="E339">
        <v>13</v>
      </c>
      <c r="F339" s="1">
        <f t="shared" si="31"/>
        <v>0.55331393399175721</v>
      </c>
      <c r="G339" s="1">
        <f t="shared" si="32"/>
        <v>0.66420289946942357</v>
      </c>
      <c r="H339" s="2">
        <v>3100</v>
      </c>
      <c r="I339" s="5">
        <f t="shared" si="33"/>
        <v>76508</v>
      </c>
      <c r="J339" s="2">
        <v>161200</v>
      </c>
      <c r="K339" s="5">
        <f t="shared" si="34"/>
        <v>3978416</v>
      </c>
      <c r="L339">
        <v>23</v>
      </c>
      <c r="M339" t="s">
        <v>26</v>
      </c>
      <c r="N339" t="s">
        <v>57</v>
      </c>
    </row>
    <row r="340" spans="1:14" x14ac:dyDescent="0.45">
      <c r="A340">
        <v>1180</v>
      </c>
      <c r="B340" t="s">
        <v>14</v>
      </c>
      <c r="C340" t="s">
        <v>431</v>
      </c>
      <c r="D340" t="s">
        <v>445</v>
      </c>
      <c r="E340">
        <v>14</v>
      </c>
      <c r="F340" s="1">
        <f t="shared" si="31"/>
        <v>0.49976742425061937</v>
      </c>
      <c r="G340" s="1">
        <f t="shared" si="32"/>
        <v>0.59992519952076973</v>
      </c>
      <c r="H340" s="2">
        <v>2800</v>
      </c>
      <c r="I340" s="5">
        <f t="shared" si="33"/>
        <v>69104</v>
      </c>
      <c r="J340" s="2">
        <v>145600</v>
      </c>
      <c r="K340" s="5">
        <f t="shared" si="34"/>
        <v>3593408</v>
      </c>
      <c r="L340">
        <v>20</v>
      </c>
      <c r="M340" t="s">
        <v>50</v>
      </c>
      <c r="N340" t="s">
        <v>18</v>
      </c>
    </row>
    <row r="341" spans="1:14" x14ac:dyDescent="0.45">
      <c r="A341">
        <v>1181</v>
      </c>
      <c r="B341" t="s">
        <v>14</v>
      </c>
      <c r="C341" t="s">
        <v>431</v>
      </c>
      <c r="D341" t="s">
        <v>446</v>
      </c>
      <c r="E341">
        <v>15</v>
      </c>
      <c r="F341" s="1">
        <f t="shared" si="31"/>
        <v>0.44622091450948159</v>
      </c>
      <c r="G341" s="1">
        <f t="shared" si="32"/>
        <v>0.53564749957211577</v>
      </c>
      <c r="H341" s="2">
        <v>2500</v>
      </c>
      <c r="I341" s="5">
        <f t="shared" si="33"/>
        <v>61700</v>
      </c>
      <c r="J341" s="2">
        <v>130000</v>
      </c>
      <c r="K341" s="5">
        <f t="shared" si="34"/>
        <v>3208400</v>
      </c>
      <c r="L341">
        <v>20</v>
      </c>
      <c r="M341" t="s">
        <v>52</v>
      </c>
      <c r="N341" t="s">
        <v>18</v>
      </c>
    </row>
    <row r="342" spans="1:14" x14ac:dyDescent="0.45">
      <c r="A342">
        <v>1182</v>
      </c>
      <c r="B342" t="s">
        <v>14</v>
      </c>
      <c r="C342" t="s">
        <v>431</v>
      </c>
      <c r="D342" t="s">
        <v>74</v>
      </c>
      <c r="E342">
        <v>16</v>
      </c>
      <c r="F342" s="1">
        <f t="shared" si="31"/>
        <v>0.41052324134872309</v>
      </c>
      <c r="G342" s="1">
        <f t="shared" si="32"/>
        <v>0.49279569960634656</v>
      </c>
      <c r="H342" s="2">
        <v>2300</v>
      </c>
      <c r="I342" s="5">
        <f t="shared" si="33"/>
        <v>56764</v>
      </c>
      <c r="J342" s="2">
        <v>119600</v>
      </c>
      <c r="K342" s="5">
        <f t="shared" si="34"/>
        <v>2951728</v>
      </c>
      <c r="L342">
        <v>21</v>
      </c>
      <c r="M342" t="s">
        <v>71</v>
      </c>
      <c r="N342" t="s">
        <v>18</v>
      </c>
    </row>
    <row r="343" spans="1:14" x14ac:dyDescent="0.45">
      <c r="A343">
        <v>1183</v>
      </c>
      <c r="B343" t="s">
        <v>14</v>
      </c>
      <c r="C343" t="s">
        <v>431</v>
      </c>
      <c r="D343" t="s">
        <v>447</v>
      </c>
      <c r="E343">
        <v>17</v>
      </c>
      <c r="F343" s="1">
        <f t="shared" si="31"/>
        <v>0.37482556818796453</v>
      </c>
      <c r="G343" s="1">
        <f t="shared" si="32"/>
        <v>0.44994389964057729</v>
      </c>
      <c r="H343" s="2">
        <v>2100</v>
      </c>
      <c r="I343" s="5">
        <f t="shared" si="33"/>
        <v>51828</v>
      </c>
      <c r="J343" s="2">
        <v>109200</v>
      </c>
      <c r="K343" s="5">
        <f t="shared" si="34"/>
        <v>2695056</v>
      </c>
      <c r="L343">
        <v>18</v>
      </c>
      <c r="M343" t="s">
        <v>273</v>
      </c>
      <c r="N343" t="s">
        <v>18</v>
      </c>
    </row>
    <row r="344" spans="1:14" x14ac:dyDescent="0.45">
      <c r="A344">
        <v>1184</v>
      </c>
      <c r="B344" t="s">
        <v>14</v>
      </c>
      <c r="C344" t="s">
        <v>431</v>
      </c>
      <c r="D344" t="s">
        <v>448</v>
      </c>
      <c r="E344">
        <v>18</v>
      </c>
      <c r="F344" s="1">
        <f t="shared" si="31"/>
        <v>0.35697673160758525</v>
      </c>
      <c r="G344" s="1">
        <f t="shared" si="32"/>
        <v>0.42851799965769266</v>
      </c>
      <c r="H344" s="2">
        <v>2000</v>
      </c>
      <c r="I344" s="5">
        <f t="shared" si="33"/>
        <v>49360</v>
      </c>
      <c r="J344" s="2">
        <v>104000</v>
      </c>
      <c r="K344" s="5">
        <f t="shared" si="34"/>
        <v>2566720</v>
      </c>
      <c r="L344">
        <v>21</v>
      </c>
      <c r="M344" t="s">
        <v>28</v>
      </c>
      <c r="N344" t="s">
        <v>18</v>
      </c>
    </row>
    <row r="345" spans="1:14" x14ac:dyDescent="0.45">
      <c r="A345">
        <v>1185</v>
      </c>
      <c r="B345" t="s">
        <v>14</v>
      </c>
      <c r="C345" t="s">
        <v>431</v>
      </c>
      <c r="D345" t="s">
        <v>449</v>
      </c>
      <c r="E345">
        <v>19</v>
      </c>
      <c r="F345" s="1">
        <f t="shared" si="31"/>
        <v>0.33912789502720603</v>
      </c>
      <c r="G345" s="1">
        <f t="shared" si="32"/>
        <v>0.40709209967480803</v>
      </c>
      <c r="H345" s="2">
        <v>1900</v>
      </c>
      <c r="I345" s="5">
        <f t="shared" si="33"/>
        <v>46892</v>
      </c>
      <c r="J345" s="2">
        <v>98800</v>
      </c>
      <c r="K345" s="5">
        <f t="shared" si="34"/>
        <v>2438384</v>
      </c>
      <c r="L345">
        <v>22</v>
      </c>
      <c r="M345" t="s">
        <v>17</v>
      </c>
      <c r="N345" t="s">
        <v>18</v>
      </c>
    </row>
    <row r="346" spans="1:14" x14ac:dyDescent="0.45">
      <c r="A346">
        <v>1186</v>
      </c>
      <c r="B346" t="s">
        <v>14</v>
      </c>
      <c r="C346" t="s">
        <v>431</v>
      </c>
      <c r="D346" t="s">
        <v>450</v>
      </c>
      <c r="E346">
        <v>20</v>
      </c>
      <c r="F346" s="1">
        <f t="shared" si="31"/>
        <v>0.32127905844682675</v>
      </c>
      <c r="G346" s="1">
        <f t="shared" si="32"/>
        <v>0.38566619969192339</v>
      </c>
      <c r="H346" s="2">
        <v>1800</v>
      </c>
      <c r="I346" s="5">
        <f t="shared" si="33"/>
        <v>44424</v>
      </c>
      <c r="J346" s="2">
        <v>93600</v>
      </c>
      <c r="K346" s="5">
        <f t="shared" si="34"/>
        <v>2310048</v>
      </c>
      <c r="L346">
        <v>21</v>
      </c>
      <c r="M346" t="s">
        <v>17</v>
      </c>
      <c r="N346" t="s">
        <v>451</v>
      </c>
    </row>
    <row r="347" spans="1:14" x14ac:dyDescent="0.45">
      <c r="A347">
        <v>1187</v>
      </c>
      <c r="B347" t="s">
        <v>14</v>
      </c>
      <c r="C347" t="s">
        <v>431</v>
      </c>
      <c r="D347" t="s">
        <v>452</v>
      </c>
      <c r="E347">
        <v>21</v>
      </c>
      <c r="F347" s="1">
        <f t="shared" si="31"/>
        <v>0.16063952922341337</v>
      </c>
      <c r="G347" s="1">
        <f t="shared" si="32"/>
        <v>0.1928330998459617</v>
      </c>
      <c r="H347" s="2">
        <v>900</v>
      </c>
      <c r="I347" s="5">
        <f t="shared" si="33"/>
        <v>22212</v>
      </c>
      <c r="J347" s="2">
        <v>46800</v>
      </c>
      <c r="K347" s="5">
        <f t="shared" si="34"/>
        <v>1155024</v>
      </c>
      <c r="L347">
        <v>22</v>
      </c>
      <c r="M347" t="s">
        <v>62</v>
      </c>
      <c r="N347" t="s">
        <v>18</v>
      </c>
    </row>
    <row r="348" spans="1:14" x14ac:dyDescent="0.45">
      <c r="A348">
        <v>1188</v>
      </c>
      <c r="B348" t="s">
        <v>14</v>
      </c>
      <c r="C348" t="s">
        <v>431</v>
      </c>
      <c r="D348" t="s">
        <v>453</v>
      </c>
      <c r="E348">
        <v>22</v>
      </c>
      <c r="F348" s="1">
        <f t="shared" si="31"/>
        <v>0.15171511093322373</v>
      </c>
      <c r="G348" s="1">
        <f t="shared" si="32"/>
        <v>0.18212014985451938</v>
      </c>
      <c r="H348" s="2">
        <v>850</v>
      </c>
      <c r="I348" s="5">
        <f t="shared" si="33"/>
        <v>20978</v>
      </c>
      <c r="J348" s="2">
        <v>44200</v>
      </c>
      <c r="K348" s="5">
        <f t="shared" si="34"/>
        <v>1090856</v>
      </c>
      <c r="L348">
        <v>21</v>
      </c>
      <c r="M348" t="s">
        <v>17</v>
      </c>
      <c r="N348" t="s">
        <v>18</v>
      </c>
    </row>
    <row r="349" spans="1:14" x14ac:dyDescent="0.45">
      <c r="A349">
        <v>1189</v>
      </c>
      <c r="B349" t="s">
        <v>14</v>
      </c>
      <c r="C349" t="s">
        <v>431</v>
      </c>
      <c r="D349" t="s">
        <v>454</v>
      </c>
      <c r="E349">
        <v>23</v>
      </c>
      <c r="F349" s="1">
        <f t="shared" si="31"/>
        <v>0.14100580898499618</v>
      </c>
      <c r="G349" s="1">
        <f t="shared" si="32"/>
        <v>0.16926460986478861</v>
      </c>
      <c r="H349" s="2">
        <v>790</v>
      </c>
      <c r="I349" s="5">
        <f t="shared" si="33"/>
        <v>19497.2</v>
      </c>
      <c r="J349" s="2">
        <v>41080</v>
      </c>
      <c r="K349" s="5">
        <f t="shared" si="34"/>
        <v>1013854.4</v>
      </c>
      <c r="L349">
        <v>21</v>
      </c>
      <c r="M349" t="s">
        <v>61</v>
      </c>
      <c r="N349" t="s">
        <v>18</v>
      </c>
    </row>
    <row r="350" spans="1:14" x14ac:dyDescent="0.45">
      <c r="A350">
        <v>1190</v>
      </c>
      <c r="B350" t="s">
        <v>14</v>
      </c>
      <c r="C350" t="s">
        <v>431</v>
      </c>
      <c r="D350" t="s">
        <v>455</v>
      </c>
      <c r="E350">
        <v>24</v>
      </c>
      <c r="F350" s="1">
        <f t="shared" si="31"/>
        <v>0.13743604166892032</v>
      </c>
      <c r="G350" s="1">
        <f t="shared" si="32"/>
        <v>0.16497942986821165</v>
      </c>
      <c r="H350" s="2">
        <v>770</v>
      </c>
      <c r="I350" s="5">
        <f t="shared" si="33"/>
        <v>19003.599999999999</v>
      </c>
      <c r="J350" s="2">
        <v>40040</v>
      </c>
      <c r="K350" s="5">
        <f t="shared" si="34"/>
        <v>988187.2</v>
      </c>
      <c r="L350">
        <v>19</v>
      </c>
      <c r="M350" t="s">
        <v>73</v>
      </c>
      <c r="N350" t="s">
        <v>18</v>
      </c>
    </row>
    <row r="351" spans="1:14" x14ac:dyDescent="0.45">
      <c r="A351">
        <v>1191</v>
      </c>
      <c r="B351" t="s">
        <v>14</v>
      </c>
      <c r="C351" t="s">
        <v>431</v>
      </c>
      <c r="D351" t="s">
        <v>456</v>
      </c>
      <c r="E351">
        <v>25</v>
      </c>
      <c r="F351" s="1">
        <f t="shared" si="31"/>
        <v>0.13208139069480657</v>
      </c>
      <c r="G351" s="1">
        <f t="shared" si="32"/>
        <v>0.1585516598733463</v>
      </c>
      <c r="H351" s="2">
        <v>740</v>
      </c>
      <c r="I351" s="5">
        <f t="shared" si="33"/>
        <v>18263.2</v>
      </c>
      <c r="J351" s="2">
        <v>38480</v>
      </c>
      <c r="K351" s="5">
        <f t="shared" si="34"/>
        <v>949686.4</v>
      </c>
      <c r="L351">
        <v>21</v>
      </c>
      <c r="M351" t="s">
        <v>62</v>
      </c>
      <c r="N351" t="s">
        <v>18</v>
      </c>
    </row>
    <row r="352" spans="1:14" x14ac:dyDescent="0.45">
      <c r="A352">
        <v>1245</v>
      </c>
      <c r="B352" t="s">
        <v>14</v>
      </c>
      <c r="C352" t="s">
        <v>459</v>
      </c>
      <c r="D352" t="s">
        <v>460</v>
      </c>
      <c r="E352">
        <v>1</v>
      </c>
      <c r="F352" s="1">
        <f t="shared" si="31"/>
        <v>1.69563947513603</v>
      </c>
      <c r="G352" s="1">
        <f t="shared" si="32"/>
        <v>2.0354604983740403</v>
      </c>
      <c r="H352" s="2">
        <v>9500</v>
      </c>
      <c r="I352" s="5">
        <f t="shared" si="33"/>
        <v>234460</v>
      </c>
      <c r="J352" s="2">
        <v>494000</v>
      </c>
      <c r="K352" s="5">
        <f t="shared" si="34"/>
        <v>12191920</v>
      </c>
      <c r="L352">
        <v>30</v>
      </c>
      <c r="M352" t="s">
        <v>28</v>
      </c>
      <c r="N352" t="s">
        <v>18</v>
      </c>
    </row>
    <row r="353" spans="1:14" x14ac:dyDescent="0.45">
      <c r="A353">
        <v>1246</v>
      </c>
      <c r="B353" t="s">
        <v>14</v>
      </c>
      <c r="C353" t="s">
        <v>459</v>
      </c>
      <c r="D353" t="s">
        <v>461</v>
      </c>
      <c r="E353">
        <v>2</v>
      </c>
      <c r="F353" s="1">
        <f t="shared" si="31"/>
        <v>1.6777906385556507</v>
      </c>
      <c r="G353" s="1">
        <f t="shared" si="32"/>
        <v>2.0140345983911554</v>
      </c>
      <c r="H353" s="2">
        <v>9400</v>
      </c>
      <c r="I353" s="5">
        <f t="shared" si="33"/>
        <v>231992</v>
      </c>
      <c r="J353" s="2">
        <v>488800</v>
      </c>
      <c r="K353" s="5">
        <f t="shared" si="34"/>
        <v>12063584</v>
      </c>
      <c r="L353">
        <v>31</v>
      </c>
      <c r="M353" t="s">
        <v>17</v>
      </c>
      <c r="N353" t="s">
        <v>18</v>
      </c>
    </row>
    <row r="354" spans="1:14" x14ac:dyDescent="0.45">
      <c r="A354">
        <v>1247</v>
      </c>
      <c r="B354" t="s">
        <v>14</v>
      </c>
      <c r="C354" t="s">
        <v>459</v>
      </c>
      <c r="D354" t="s">
        <v>462</v>
      </c>
      <c r="E354">
        <v>3</v>
      </c>
      <c r="F354" s="1">
        <f t="shared" si="31"/>
        <v>1.4457557630107203</v>
      </c>
      <c r="G354" s="1">
        <f t="shared" si="32"/>
        <v>1.7354978986136553</v>
      </c>
      <c r="H354" s="2">
        <v>8100</v>
      </c>
      <c r="I354" s="5">
        <f t="shared" si="33"/>
        <v>199908</v>
      </c>
      <c r="J354" s="2">
        <v>421200</v>
      </c>
      <c r="K354" s="5">
        <f t="shared" si="34"/>
        <v>10395216</v>
      </c>
      <c r="L354">
        <v>32</v>
      </c>
      <c r="M354" t="s">
        <v>33</v>
      </c>
      <c r="N354" t="s">
        <v>18</v>
      </c>
    </row>
    <row r="355" spans="1:14" x14ac:dyDescent="0.45">
      <c r="A355">
        <v>1248</v>
      </c>
      <c r="B355" t="s">
        <v>14</v>
      </c>
      <c r="C355" t="s">
        <v>459</v>
      </c>
      <c r="D355" t="s">
        <v>463</v>
      </c>
      <c r="E355">
        <v>4</v>
      </c>
      <c r="F355" s="1">
        <f t="shared" si="31"/>
        <v>1.2672673972069277</v>
      </c>
      <c r="G355" s="1">
        <f t="shared" si="32"/>
        <v>1.5212388987848089</v>
      </c>
      <c r="H355" s="2">
        <v>7100</v>
      </c>
      <c r="I355" s="5">
        <f t="shared" si="33"/>
        <v>175228</v>
      </c>
      <c r="J355" s="2">
        <v>369200</v>
      </c>
      <c r="K355" s="5">
        <f t="shared" si="34"/>
        <v>9111856</v>
      </c>
      <c r="L355">
        <v>36</v>
      </c>
      <c r="M355" t="s">
        <v>228</v>
      </c>
      <c r="N355" t="s">
        <v>18</v>
      </c>
    </row>
    <row r="356" spans="1:14" x14ac:dyDescent="0.45">
      <c r="A356">
        <v>1249</v>
      </c>
      <c r="B356" t="s">
        <v>14</v>
      </c>
      <c r="C356" t="s">
        <v>459</v>
      </c>
      <c r="D356" t="s">
        <v>464</v>
      </c>
      <c r="E356">
        <v>5</v>
      </c>
      <c r="F356" s="1">
        <f t="shared" si="31"/>
        <v>1.2137208874657899</v>
      </c>
      <c r="G356" s="1">
        <f t="shared" si="32"/>
        <v>1.456961198836155</v>
      </c>
      <c r="H356" s="2">
        <v>6800</v>
      </c>
      <c r="I356" s="5">
        <f t="shared" si="33"/>
        <v>167824</v>
      </c>
      <c r="J356" s="2">
        <v>353600</v>
      </c>
      <c r="K356" s="5">
        <f t="shared" si="34"/>
        <v>8726848</v>
      </c>
      <c r="L356">
        <v>35</v>
      </c>
      <c r="M356" t="s">
        <v>66</v>
      </c>
      <c r="N356" t="s">
        <v>18</v>
      </c>
    </row>
    <row r="357" spans="1:14" x14ac:dyDescent="0.45">
      <c r="A357">
        <v>1250</v>
      </c>
      <c r="B357" t="s">
        <v>14</v>
      </c>
      <c r="C357" t="s">
        <v>459</v>
      </c>
      <c r="D357" t="s">
        <v>465</v>
      </c>
      <c r="E357">
        <v>6</v>
      </c>
      <c r="F357" s="1">
        <f t="shared" si="31"/>
        <v>1.1244767045638937</v>
      </c>
      <c r="G357" s="1">
        <f t="shared" si="32"/>
        <v>1.3498316989217318</v>
      </c>
      <c r="H357" s="2">
        <v>6300</v>
      </c>
      <c r="I357" s="5">
        <f t="shared" si="33"/>
        <v>155484</v>
      </c>
      <c r="J357" s="2">
        <v>327600</v>
      </c>
      <c r="K357" s="5">
        <f t="shared" si="34"/>
        <v>8085168</v>
      </c>
      <c r="L357">
        <v>26</v>
      </c>
      <c r="M357" t="s">
        <v>48</v>
      </c>
      <c r="N357" t="s">
        <v>18</v>
      </c>
    </row>
    <row r="358" spans="1:14" x14ac:dyDescent="0.45">
      <c r="A358">
        <v>1251</v>
      </c>
      <c r="B358" t="s">
        <v>14</v>
      </c>
      <c r="C358" t="s">
        <v>459</v>
      </c>
      <c r="D358" t="s">
        <v>466</v>
      </c>
      <c r="E358">
        <v>7</v>
      </c>
      <c r="F358" s="1">
        <f t="shared" si="31"/>
        <v>1.0530813582423766</v>
      </c>
      <c r="G358" s="1">
        <f t="shared" si="32"/>
        <v>1.2641280989901933</v>
      </c>
      <c r="H358" s="2">
        <v>5900</v>
      </c>
      <c r="I358" s="5">
        <f t="shared" si="33"/>
        <v>145612</v>
      </c>
      <c r="J358" s="2">
        <v>306800</v>
      </c>
      <c r="K358" s="5">
        <f t="shared" si="34"/>
        <v>7571824</v>
      </c>
      <c r="L358">
        <v>40</v>
      </c>
      <c r="M358" t="s">
        <v>50</v>
      </c>
      <c r="N358" t="s">
        <v>18</v>
      </c>
    </row>
    <row r="359" spans="1:14" x14ac:dyDescent="0.45">
      <c r="A359">
        <v>1252</v>
      </c>
      <c r="B359" t="s">
        <v>14</v>
      </c>
      <c r="C359" t="s">
        <v>459</v>
      </c>
      <c r="D359" t="s">
        <v>467</v>
      </c>
      <c r="E359">
        <v>8</v>
      </c>
      <c r="F359" s="1">
        <f t="shared" si="31"/>
        <v>0.94598833876010102</v>
      </c>
      <c r="G359" s="1">
        <f t="shared" si="32"/>
        <v>1.1355726990928856</v>
      </c>
      <c r="H359" s="2">
        <v>5300</v>
      </c>
      <c r="I359" s="5">
        <f t="shared" si="33"/>
        <v>130804</v>
      </c>
      <c r="J359" s="2">
        <v>275600</v>
      </c>
      <c r="K359" s="5">
        <f t="shared" si="34"/>
        <v>6801808</v>
      </c>
      <c r="L359">
        <v>26</v>
      </c>
      <c r="M359" t="s">
        <v>169</v>
      </c>
      <c r="N359" t="s">
        <v>18</v>
      </c>
    </row>
    <row r="360" spans="1:14" x14ac:dyDescent="0.45">
      <c r="A360">
        <v>1253</v>
      </c>
      <c r="B360" t="s">
        <v>14</v>
      </c>
      <c r="C360" t="s">
        <v>459</v>
      </c>
      <c r="D360" t="s">
        <v>468</v>
      </c>
      <c r="E360">
        <v>9</v>
      </c>
      <c r="F360" s="1">
        <f t="shared" si="31"/>
        <v>0.94598833876010102</v>
      </c>
      <c r="G360" s="1">
        <f t="shared" si="32"/>
        <v>1.1355726990928856</v>
      </c>
      <c r="H360" s="2">
        <v>5300</v>
      </c>
      <c r="I360" s="5">
        <f t="shared" si="33"/>
        <v>130804</v>
      </c>
      <c r="J360" s="2">
        <v>275600</v>
      </c>
      <c r="K360" s="5">
        <f t="shared" si="34"/>
        <v>6801808</v>
      </c>
      <c r="L360">
        <v>37</v>
      </c>
      <c r="M360" t="s">
        <v>62</v>
      </c>
      <c r="N360" t="s">
        <v>18</v>
      </c>
    </row>
    <row r="361" spans="1:14" x14ac:dyDescent="0.45">
      <c r="A361">
        <v>1254</v>
      </c>
      <c r="B361" t="s">
        <v>14</v>
      </c>
      <c r="C361" t="s">
        <v>459</v>
      </c>
      <c r="D361" t="s">
        <v>469</v>
      </c>
      <c r="E361">
        <v>10</v>
      </c>
      <c r="F361" s="1">
        <f t="shared" si="31"/>
        <v>0.92813950217972174</v>
      </c>
      <c r="G361" s="1">
        <f t="shared" si="32"/>
        <v>1.1141467991100009</v>
      </c>
      <c r="H361" s="2">
        <v>5200</v>
      </c>
      <c r="I361" s="5">
        <f t="shared" si="33"/>
        <v>128336</v>
      </c>
      <c r="J361" s="2">
        <v>270400</v>
      </c>
      <c r="K361" s="5">
        <f t="shared" si="34"/>
        <v>6673472</v>
      </c>
      <c r="L361">
        <v>29</v>
      </c>
      <c r="M361" t="s">
        <v>167</v>
      </c>
      <c r="N361" t="s">
        <v>18</v>
      </c>
    </row>
    <row r="362" spans="1:14" x14ac:dyDescent="0.45">
      <c r="A362">
        <v>1255</v>
      </c>
      <c r="B362" t="s">
        <v>14</v>
      </c>
      <c r="C362" t="s">
        <v>459</v>
      </c>
      <c r="D362" t="s">
        <v>470</v>
      </c>
      <c r="E362">
        <v>11</v>
      </c>
      <c r="F362" s="1">
        <f t="shared" si="31"/>
        <v>0.83889531927782535</v>
      </c>
      <c r="G362" s="1">
        <f t="shared" si="32"/>
        <v>1.0070172991955777</v>
      </c>
      <c r="H362" s="2">
        <v>4700</v>
      </c>
      <c r="I362" s="5">
        <f t="shared" si="33"/>
        <v>115996</v>
      </c>
      <c r="J362" s="2">
        <v>244400</v>
      </c>
      <c r="K362" s="5">
        <f t="shared" si="34"/>
        <v>6031792</v>
      </c>
      <c r="L362">
        <v>24</v>
      </c>
      <c r="M362" t="s">
        <v>28</v>
      </c>
      <c r="N362" t="s">
        <v>18</v>
      </c>
    </row>
    <row r="363" spans="1:14" x14ac:dyDescent="0.45">
      <c r="A363">
        <v>1256</v>
      </c>
      <c r="B363" t="s">
        <v>14</v>
      </c>
      <c r="C363" t="s">
        <v>459</v>
      </c>
      <c r="D363" t="s">
        <v>471</v>
      </c>
      <c r="E363">
        <v>12</v>
      </c>
      <c r="F363" s="1">
        <f t="shared" si="31"/>
        <v>0.73180229979554978</v>
      </c>
      <c r="G363" s="1">
        <f t="shared" si="32"/>
        <v>0.8784618992982699</v>
      </c>
      <c r="H363" s="2">
        <v>4100</v>
      </c>
      <c r="I363" s="5">
        <f t="shared" si="33"/>
        <v>101188</v>
      </c>
      <c r="J363" s="2">
        <v>213200</v>
      </c>
      <c r="K363" s="5">
        <f t="shared" si="34"/>
        <v>5261776</v>
      </c>
      <c r="L363">
        <v>28</v>
      </c>
      <c r="M363" t="s">
        <v>105</v>
      </c>
      <c r="N363" t="s">
        <v>18</v>
      </c>
    </row>
    <row r="364" spans="1:14" x14ac:dyDescent="0.45">
      <c r="A364">
        <v>1257</v>
      </c>
      <c r="B364" t="s">
        <v>14</v>
      </c>
      <c r="C364" t="s">
        <v>459</v>
      </c>
      <c r="D364" t="s">
        <v>472</v>
      </c>
      <c r="E364">
        <v>13</v>
      </c>
      <c r="F364" s="1">
        <f t="shared" si="31"/>
        <v>0.73180229979554978</v>
      </c>
      <c r="G364" s="1">
        <f t="shared" si="32"/>
        <v>0.8784618992982699</v>
      </c>
      <c r="H364" s="2">
        <v>4100</v>
      </c>
      <c r="I364" s="5">
        <f t="shared" si="33"/>
        <v>101188</v>
      </c>
      <c r="J364" s="2">
        <v>213200</v>
      </c>
      <c r="K364" s="5">
        <f t="shared" si="34"/>
        <v>5261776</v>
      </c>
      <c r="L364">
        <v>26</v>
      </c>
      <c r="M364" t="s">
        <v>26</v>
      </c>
      <c r="N364" t="s">
        <v>18</v>
      </c>
    </row>
    <row r="365" spans="1:14" x14ac:dyDescent="0.45">
      <c r="A365">
        <v>1258</v>
      </c>
      <c r="B365" t="s">
        <v>14</v>
      </c>
      <c r="C365" t="s">
        <v>459</v>
      </c>
      <c r="D365" t="s">
        <v>473</v>
      </c>
      <c r="E365">
        <v>14</v>
      </c>
      <c r="F365" s="1">
        <f t="shared" si="31"/>
        <v>0.55331393399175721</v>
      </c>
      <c r="G365" s="1">
        <f t="shared" si="32"/>
        <v>0.66420289946942357</v>
      </c>
      <c r="H365" s="2">
        <v>3100</v>
      </c>
      <c r="I365" s="5">
        <f t="shared" si="33"/>
        <v>76508</v>
      </c>
      <c r="J365" s="2">
        <v>161200</v>
      </c>
      <c r="K365" s="5">
        <f t="shared" si="34"/>
        <v>3978416</v>
      </c>
      <c r="L365">
        <v>23</v>
      </c>
      <c r="M365" t="s">
        <v>26</v>
      </c>
      <c r="N365" t="s">
        <v>18</v>
      </c>
    </row>
    <row r="366" spans="1:14" x14ac:dyDescent="0.45">
      <c r="A366">
        <v>1259</v>
      </c>
      <c r="B366" t="s">
        <v>14</v>
      </c>
      <c r="C366" t="s">
        <v>459</v>
      </c>
      <c r="D366" t="s">
        <v>474</v>
      </c>
      <c r="E366">
        <v>15</v>
      </c>
      <c r="F366" s="1">
        <f t="shared" si="31"/>
        <v>0.51761626083099865</v>
      </c>
      <c r="G366" s="1">
        <f t="shared" si="32"/>
        <v>0.6213510995036543</v>
      </c>
      <c r="H366" s="2">
        <v>2900</v>
      </c>
      <c r="I366" s="5">
        <f t="shared" si="33"/>
        <v>71572</v>
      </c>
      <c r="J366" s="2">
        <v>150800</v>
      </c>
      <c r="K366" s="5">
        <f t="shared" si="34"/>
        <v>3721744</v>
      </c>
      <c r="L366">
        <v>31</v>
      </c>
      <c r="M366" t="s">
        <v>72</v>
      </c>
      <c r="N366" t="s">
        <v>18</v>
      </c>
    </row>
    <row r="367" spans="1:14" x14ac:dyDescent="0.45">
      <c r="A367">
        <v>1260</v>
      </c>
      <c r="B367" t="s">
        <v>14</v>
      </c>
      <c r="C367" t="s">
        <v>459</v>
      </c>
      <c r="D367" t="s">
        <v>475</v>
      </c>
      <c r="E367">
        <v>16</v>
      </c>
      <c r="F367" s="1">
        <f t="shared" si="31"/>
        <v>0.42837207792910231</v>
      </c>
      <c r="G367" s="1">
        <f t="shared" si="32"/>
        <v>0.51422159958923119</v>
      </c>
      <c r="H367" s="2">
        <v>2400</v>
      </c>
      <c r="I367" s="5">
        <f t="shared" si="33"/>
        <v>59232</v>
      </c>
      <c r="J367" s="2">
        <v>124800</v>
      </c>
      <c r="K367" s="5">
        <f t="shared" si="34"/>
        <v>3080064</v>
      </c>
      <c r="L367">
        <v>25</v>
      </c>
      <c r="M367" t="s">
        <v>43</v>
      </c>
      <c r="N367" t="s">
        <v>18</v>
      </c>
    </row>
    <row r="368" spans="1:14" x14ac:dyDescent="0.45">
      <c r="A368">
        <v>1261</v>
      </c>
      <c r="B368" t="s">
        <v>14</v>
      </c>
      <c r="C368" t="s">
        <v>459</v>
      </c>
      <c r="D368" t="s">
        <v>476</v>
      </c>
      <c r="E368">
        <v>17</v>
      </c>
      <c r="F368" s="1">
        <f t="shared" si="31"/>
        <v>0.37482556818796453</v>
      </c>
      <c r="G368" s="1">
        <f t="shared" si="32"/>
        <v>0.44994389964057729</v>
      </c>
      <c r="H368" s="2">
        <v>2100</v>
      </c>
      <c r="I368" s="5">
        <f t="shared" si="33"/>
        <v>51828</v>
      </c>
      <c r="J368" s="2">
        <v>109200</v>
      </c>
      <c r="K368" s="5">
        <f t="shared" si="34"/>
        <v>2695056</v>
      </c>
      <c r="L368">
        <v>24</v>
      </c>
      <c r="M368" t="s">
        <v>63</v>
      </c>
      <c r="N368" t="s">
        <v>57</v>
      </c>
    </row>
    <row r="369" spans="1:14" x14ac:dyDescent="0.45">
      <c r="A369">
        <v>1262</v>
      </c>
      <c r="B369" t="s">
        <v>14</v>
      </c>
      <c r="C369" t="s">
        <v>459</v>
      </c>
      <c r="D369" t="s">
        <v>477</v>
      </c>
      <c r="E369">
        <v>18</v>
      </c>
      <c r="F369" s="1">
        <f t="shared" si="31"/>
        <v>0.37482556818796453</v>
      </c>
      <c r="G369" s="1">
        <f t="shared" si="32"/>
        <v>0.44994389964057729</v>
      </c>
      <c r="H369" s="2">
        <v>2100</v>
      </c>
      <c r="I369" s="5">
        <f t="shared" si="33"/>
        <v>51828</v>
      </c>
      <c r="J369" s="2">
        <v>109200</v>
      </c>
      <c r="K369" s="5">
        <f t="shared" si="34"/>
        <v>2695056</v>
      </c>
      <c r="L369">
        <v>22</v>
      </c>
      <c r="M369" t="s">
        <v>20</v>
      </c>
      <c r="N369" t="s">
        <v>18</v>
      </c>
    </row>
    <row r="370" spans="1:14" x14ac:dyDescent="0.45">
      <c r="A370">
        <v>1263</v>
      </c>
      <c r="B370" t="s">
        <v>14</v>
      </c>
      <c r="C370" t="s">
        <v>459</v>
      </c>
      <c r="D370" t="s">
        <v>478</v>
      </c>
      <c r="E370">
        <v>19</v>
      </c>
      <c r="F370" s="1">
        <f t="shared" si="31"/>
        <v>0.33912789502720603</v>
      </c>
      <c r="G370" s="1">
        <f t="shared" si="32"/>
        <v>0.40709209967480803</v>
      </c>
      <c r="H370" s="2">
        <v>1900</v>
      </c>
      <c r="I370" s="5">
        <f t="shared" si="33"/>
        <v>46892</v>
      </c>
      <c r="J370" s="2">
        <v>98800</v>
      </c>
      <c r="K370" s="5">
        <f t="shared" si="34"/>
        <v>2438384</v>
      </c>
      <c r="L370">
        <v>25</v>
      </c>
      <c r="M370" t="s">
        <v>17</v>
      </c>
      <c r="N370" t="s">
        <v>18</v>
      </c>
    </row>
    <row r="371" spans="1:14" x14ac:dyDescent="0.45">
      <c r="A371">
        <v>1264</v>
      </c>
      <c r="B371" t="s">
        <v>14</v>
      </c>
      <c r="C371" t="s">
        <v>459</v>
      </c>
      <c r="D371" t="s">
        <v>479</v>
      </c>
      <c r="E371">
        <v>20</v>
      </c>
      <c r="F371" s="1">
        <f t="shared" si="31"/>
        <v>0.33912789502720603</v>
      </c>
      <c r="G371" s="1">
        <f t="shared" si="32"/>
        <v>0.40709209967480803</v>
      </c>
      <c r="H371" s="2">
        <v>1900</v>
      </c>
      <c r="I371" s="5">
        <f t="shared" si="33"/>
        <v>46892</v>
      </c>
      <c r="J371" s="2">
        <v>98800</v>
      </c>
      <c r="K371" s="5">
        <f t="shared" si="34"/>
        <v>2438384</v>
      </c>
      <c r="L371">
        <v>27</v>
      </c>
      <c r="M371" t="s">
        <v>73</v>
      </c>
      <c r="N371" t="s">
        <v>18</v>
      </c>
    </row>
    <row r="372" spans="1:14" x14ac:dyDescent="0.45">
      <c r="A372">
        <v>1265</v>
      </c>
      <c r="B372" t="s">
        <v>14</v>
      </c>
      <c r="C372" t="s">
        <v>459</v>
      </c>
      <c r="D372" t="s">
        <v>480</v>
      </c>
      <c r="E372">
        <v>21</v>
      </c>
      <c r="F372" s="1">
        <f t="shared" si="31"/>
        <v>0.32127905844682675</v>
      </c>
      <c r="G372" s="1">
        <f t="shared" si="32"/>
        <v>0.38566619969192339</v>
      </c>
      <c r="H372" s="2">
        <v>1800</v>
      </c>
      <c r="I372" s="5">
        <f t="shared" si="33"/>
        <v>44424</v>
      </c>
      <c r="J372" s="2">
        <v>93600</v>
      </c>
      <c r="K372" s="5">
        <f t="shared" si="34"/>
        <v>2310048</v>
      </c>
      <c r="L372">
        <v>24</v>
      </c>
      <c r="M372" t="s">
        <v>45</v>
      </c>
      <c r="N372" t="s">
        <v>104</v>
      </c>
    </row>
    <row r="373" spans="1:14" x14ac:dyDescent="0.45">
      <c r="A373">
        <v>1266</v>
      </c>
      <c r="B373" t="s">
        <v>14</v>
      </c>
      <c r="C373" t="s">
        <v>459</v>
      </c>
      <c r="D373" t="s">
        <v>481</v>
      </c>
      <c r="E373">
        <v>22</v>
      </c>
      <c r="F373" s="1">
        <f t="shared" si="31"/>
        <v>0.24988371212530969</v>
      </c>
      <c r="G373" s="1">
        <f t="shared" si="32"/>
        <v>0.29996259976038486</v>
      </c>
      <c r="H373" s="2">
        <v>1400</v>
      </c>
      <c r="I373" s="5">
        <f t="shared" si="33"/>
        <v>34552</v>
      </c>
      <c r="J373" s="2">
        <v>72800</v>
      </c>
      <c r="K373" s="5">
        <f t="shared" si="34"/>
        <v>1796704</v>
      </c>
      <c r="L373">
        <v>19</v>
      </c>
      <c r="M373" t="s">
        <v>64</v>
      </c>
      <c r="N373" t="s">
        <v>18</v>
      </c>
    </row>
    <row r="374" spans="1:14" x14ac:dyDescent="0.45">
      <c r="A374">
        <v>1267</v>
      </c>
      <c r="B374" t="s">
        <v>14</v>
      </c>
      <c r="C374" t="s">
        <v>459</v>
      </c>
      <c r="D374" t="s">
        <v>482</v>
      </c>
      <c r="E374">
        <v>23</v>
      </c>
      <c r="F374" s="1">
        <f t="shared" si="31"/>
        <v>0.23203487554493044</v>
      </c>
      <c r="G374" s="1">
        <f t="shared" si="32"/>
        <v>0.27853669977750023</v>
      </c>
      <c r="H374" s="2">
        <v>1300</v>
      </c>
      <c r="I374" s="5">
        <f t="shared" si="33"/>
        <v>32084</v>
      </c>
      <c r="J374" s="2">
        <v>67600</v>
      </c>
      <c r="K374" s="5">
        <f t="shared" si="34"/>
        <v>1668368</v>
      </c>
      <c r="L374">
        <v>22</v>
      </c>
      <c r="M374" t="s">
        <v>17</v>
      </c>
      <c r="N374" t="s">
        <v>18</v>
      </c>
    </row>
    <row r="375" spans="1:14" x14ac:dyDescent="0.45">
      <c r="A375">
        <v>1268</v>
      </c>
      <c r="B375" t="s">
        <v>14</v>
      </c>
      <c r="C375" t="s">
        <v>459</v>
      </c>
      <c r="D375" t="s">
        <v>483</v>
      </c>
      <c r="E375">
        <v>24</v>
      </c>
      <c r="F375" s="1">
        <f t="shared" si="31"/>
        <v>0.17848836580379263</v>
      </c>
      <c r="G375" s="1">
        <f t="shared" si="32"/>
        <v>0.21425899982884633</v>
      </c>
      <c r="H375" s="2">
        <v>1000</v>
      </c>
      <c r="I375" s="5">
        <f t="shared" si="33"/>
        <v>24680</v>
      </c>
      <c r="J375" s="2">
        <v>52000</v>
      </c>
      <c r="K375" s="5">
        <f t="shared" si="34"/>
        <v>1283360</v>
      </c>
      <c r="L375">
        <v>20</v>
      </c>
      <c r="M375" t="s">
        <v>73</v>
      </c>
      <c r="N375" t="s">
        <v>18</v>
      </c>
    </row>
    <row r="376" spans="1:14" x14ac:dyDescent="0.45">
      <c r="A376">
        <v>1269</v>
      </c>
      <c r="B376" t="s">
        <v>14</v>
      </c>
      <c r="C376" t="s">
        <v>459</v>
      </c>
      <c r="D376" t="s">
        <v>120</v>
      </c>
      <c r="E376">
        <v>25</v>
      </c>
      <c r="F376" s="1">
        <f t="shared" si="31"/>
        <v>0.16956394751360301</v>
      </c>
      <c r="G376" s="1">
        <f t="shared" si="32"/>
        <v>0.20354604983740401</v>
      </c>
      <c r="H376" s="2">
        <v>950</v>
      </c>
      <c r="I376" s="5">
        <f t="shared" si="33"/>
        <v>23446</v>
      </c>
      <c r="J376" s="2">
        <v>49400</v>
      </c>
      <c r="K376" s="5">
        <f t="shared" si="34"/>
        <v>1219192</v>
      </c>
      <c r="L376">
        <v>20</v>
      </c>
      <c r="M376" t="s">
        <v>62</v>
      </c>
      <c r="N376" t="s">
        <v>18</v>
      </c>
    </row>
    <row r="377" spans="1:14" x14ac:dyDescent="0.45">
      <c r="A377">
        <v>1349</v>
      </c>
      <c r="B377" t="s">
        <v>14</v>
      </c>
      <c r="C377" t="s">
        <v>485</v>
      </c>
      <c r="D377" t="s">
        <v>486</v>
      </c>
      <c r="E377">
        <v>1</v>
      </c>
      <c r="F377" s="1">
        <f t="shared" si="31"/>
        <v>1.4636045995910996</v>
      </c>
      <c r="G377" s="1">
        <f t="shared" si="32"/>
        <v>1.7569237985965398</v>
      </c>
      <c r="H377" s="2">
        <v>8200</v>
      </c>
      <c r="I377" s="5">
        <f t="shared" si="33"/>
        <v>202376</v>
      </c>
      <c r="J377" s="2">
        <v>426400</v>
      </c>
      <c r="K377" s="5">
        <f t="shared" si="34"/>
        <v>10523552</v>
      </c>
      <c r="L377">
        <v>32</v>
      </c>
      <c r="M377" t="s">
        <v>62</v>
      </c>
      <c r="N377" t="s">
        <v>18</v>
      </c>
    </row>
    <row r="378" spans="1:14" x14ac:dyDescent="0.45">
      <c r="A378">
        <v>1350</v>
      </c>
      <c r="B378" t="s">
        <v>14</v>
      </c>
      <c r="C378" t="s">
        <v>485</v>
      </c>
      <c r="D378" t="s">
        <v>487</v>
      </c>
      <c r="E378">
        <v>2</v>
      </c>
      <c r="F378" s="1">
        <f t="shared" si="31"/>
        <v>1.1066278679835144</v>
      </c>
      <c r="G378" s="1">
        <f t="shared" si="32"/>
        <v>1.3284057989388471</v>
      </c>
      <c r="H378" s="2">
        <v>6200</v>
      </c>
      <c r="I378" s="5">
        <f t="shared" si="33"/>
        <v>153016</v>
      </c>
      <c r="J378" s="2">
        <v>322400</v>
      </c>
      <c r="K378" s="5">
        <f t="shared" si="34"/>
        <v>7956832</v>
      </c>
      <c r="L378">
        <v>29</v>
      </c>
      <c r="M378" t="s">
        <v>73</v>
      </c>
      <c r="N378" t="s">
        <v>18</v>
      </c>
    </row>
    <row r="379" spans="1:14" x14ac:dyDescent="0.45">
      <c r="A379">
        <v>1351</v>
      </c>
      <c r="B379" t="s">
        <v>14</v>
      </c>
      <c r="C379" t="s">
        <v>485</v>
      </c>
      <c r="D379" t="s">
        <v>488</v>
      </c>
      <c r="E379">
        <v>3</v>
      </c>
      <c r="F379" s="1">
        <f t="shared" si="31"/>
        <v>1.0709301948227559</v>
      </c>
      <c r="G379" s="1">
        <f t="shared" si="32"/>
        <v>1.285553998973078</v>
      </c>
      <c r="H379" s="2">
        <v>6000</v>
      </c>
      <c r="I379" s="5">
        <f t="shared" si="33"/>
        <v>148080</v>
      </c>
      <c r="J379" s="2">
        <v>312000</v>
      </c>
      <c r="K379" s="5">
        <f t="shared" si="34"/>
        <v>7700160</v>
      </c>
      <c r="L379">
        <v>26</v>
      </c>
      <c r="M379" t="s">
        <v>40</v>
      </c>
      <c r="N379" t="s">
        <v>18</v>
      </c>
    </row>
    <row r="380" spans="1:14" x14ac:dyDescent="0.45">
      <c r="A380">
        <v>1352</v>
      </c>
      <c r="B380" t="s">
        <v>14</v>
      </c>
      <c r="C380" t="s">
        <v>485</v>
      </c>
      <c r="D380" t="s">
        <v>489</v>
      </c>
      <c r="E380">
        <v>4</v>
      </c>
      <c r="F380" s="1">
        <f t="shared" si="31"/>
        <v>0.98168601192085947</v>
      </c>
      <c r="G380" s="1">
        <f t="shared" si="32"/>
        <v>1.1784244990586548</v>
      </c>
      <c r="H380" s="2">
        <v>5500</v>
      </c>
      <c r="I380" s="5">
        <f t="shared" si="33"/>
        <v>135740</v>
      </c>
      <c r="J380" s="2">
        <v>286000</v>
      </c>
      <c r="K380" s="5">
        <f t="shared" si="34"/>
        <v>7058480</v>
      </c>
      <c r="L380">
        <v>34</v>
      </c>
      <c r="M380" t="s">
        <v>72</v>
      </c>
      <c r="N380" t="s">
        <v>18</v>
      </c>
    </row>
    <row r="381" spans="1:14" x14ac:dyDescent="0.45">
      <c r="A381">
        <v>1353</v>
      </c>
      <c r="B381" t="s">
        <v>14</v>
      </c>
      <c r="C381" t="s">
        <v>485</v>
      </c>
      <c r="D381" t="s">
        <v>490</v>
      </c>
      <c r="E381">
        <v>5</v>
      </c>
      <c r="F381" s="1">
        <f t="shared" si="31"/>
        <v>0.8745929924385839</v>
      </c>
      <c r="G381" s="1">
        <f t="shared" si="32"/>
        <v>1.0498690991613471</v>
      </c>
      <c r="H381" s="2">
        <v>4900</v>
      </c>
      <c r="I381" s="5">
        <f t="shared" si="33"/>
        <v>120932</v>
      </c>
      <c r="J381" s="2">
        <v>254800</v>
      </c>
      <c r="K381" s="5">
        <f t="shared" si="34"/>
        <v>6288464</v>
      </c>
      <c r="L381">
        <v>34</v>
      </c>
      <c r="M381" t="s">
        <v>28</v>
      </c>
      <c r="N381" t="s">
        <v>18</v>
      </c>
    </row>
    <row r="382" spans="1:14" x14ac:dyDescent="0.45">
      <c r="A382">
        <v>1354</v>
      </c>
      <c r="B382" t="s">
        <v>14</v>
      </c>
      <c r="C382" t="s">
        <v>485</v>
      </c>
      <c r="D382" t="s">
        <v>491</v>
      </c>
      <c r="E382">
        <v>6</v>
      </c>
      <c r="F382" s="1">
        <f t="shared" si="31"/>
        <v>0.8745929924385839</v>
      </c>
      <c r="G382" s="1">
        <f t="shared" si="32"/>
        <v>1.0498690991613471</v>
      </c>
      <c r="H382" s="2">
        <v>4900</v>
      </c>
      <c r="I382" s="5">
        <f t="shared" si="33"/>
        <v>120932</v>
      </c>
      <c r="J382" s="2">
        <v>254800</v>
      </c>
      <c r="K382" s="5">
        <f t="shared" si="34"/>
        <v>6288464</v>
      </c>
      <c r="L382">
        <v>23</v>
      </c>
      <c r="M382" t="s">
        <v>73</v>
      </c>
      <c r="N382" t="s">
        <v>18</v>
      </c>
    </row>
    <row r="383" spans="1:14" x14ac:dyDescent="0.45">
      <c r="A383">
        <v>1355</v>
      </c>
      <c r="B383" t="s">
        <v>14</v>
      </c>
      <c r="C383" t="s">
        <v>485</v>
      </c>
      <c r="D383" t="s">
        <v>492</v>
      </c>
      <c r="E383">
        <v>7</v>
      </c>
      <c r="F383" s="1">
        <f t="shared" si="31"/>
        <v>0.60686044373289494</v>
      </c>
      <c r="G383" s="1">
        <f t="shared" si="32"/>
        <v>0.72848059941807752</v>
      </c>
      <c r="H383" s="2">
        <v>3400</v>
      </c>
      <c r="I383" s="5">
        <f t="shared" si="33"/>
        <v>83912</v>
      </c>
      <c r="J383" s="2">
        <v>176800</v>
      </c>
      <c r="K383" s="5">
        <f t="shared" si="34"/>
        <v>4363424</v>
      </c>
      <c r="L383">
        <v>32</v>
      </c>
      <c r="M383" t="s">
        <v>26</v>
      </c>
      <c r="N383" t="s">
        <v>18</v>
      </c>
    </row>
    <row r="384" spans="1:14" x14ac:dyDescent="0.45">
      <c r="A384">
        <v>1356</v>
      </c>
      <c r="B384" t="s">
        <v>14</v>
      </c>
      <c r="C384" t="s">
        <v>485</v>
      </c>
      <c r="D384" t="s">
        <v>493</v>
      </c>
      <c r="E384">
        <v>8</v>
      </c>
      <c r="F384" s="1">
        <f t="shared" si="31"/>
        <v>0.58901160715251566</v>
      </c>
      <c r="G384" s="1">
        <f t="shared" si="32"/>
        <v>0.70705469943519283</v>
      </c>
      <c r="H384" s="2">
        <v>3300</v>
      </c>
      <c r="I384" s="5">
        <f t="shared" si="33"/>
        <v>81444</v>
      </c>
      <c r="J384" s="2">
        <v>171600</v>
      </c>
      <c r="K384" s="5">
        <f t="shared" si="34"/>
        <v>4235088</v>
      </c>
      <c r="L384">
        <v>28</v>
      </c>
      <c r="M384" t="s">
        <v>52</v>
      </c>
      <c r="N384" t="s">
        <v>18</v>
      </c>
    </row>
    <row r="385" spans="1:14" x14ac:dyDescent="0.45">
      <c r="A385">
        <v>1357</v>
      </c>
      <c r="B385" t="s">
        <v>14</v>
      </c>
      <c r="C385" t="s">
        <v>485</v>
      </c>
      <c r="D385" t="s">
        <v>494</v>
      </c>
      <c r="E385">
        <v>9</v>
      </c>
      <c r="F385" s="1">
        <f t="shared" si="31"/>
        <v>0.58901160715251566</v>
      </c>
      <c r="G385" s="1">
        <f t="shared" si="32"/>
        <v>0.70705469943519283</v>
      </c>
      <c r="H385" s="2">
        <v>3300</v>
      </c>
      <c r="I385" s="5">
        <f t="shared" si="33"/>
        <v>81444</v>
      </c>
      <c r="J385" s="2">
        <v>171600</v>
      </c>
      <c r="K385" s="5">
        <f t="shared" si="34"/>
        <v>4235088</v>
      </c>
      <c r="L385">
        <v>27</v>
      </c>
      <c r="M385" t="s">
        <v>26</v>
      </c>
      <c r="N385" t="s">
        <v>18</v>
      </c>
    </row>
    <row r="386" spans="1:14" x14ac:dyDescent="0.45">
      <c r="A386">
        <v>1358</v>
      </c>
      <c r="B386" t="s">
        <v>14</v>
      </c>
      <c r="C386" t="s">
        <v>485</v>
      </c>
      <c r="D386" t="s">
        <v>495</v>
      </c>
      <c r="E386">
        <v>10</v>
      </c>
      <c r="F386" s="1">
        <f t="shared" si="31"/>
        <v>0.58901160715251566</v>
      </c>
      <c r="G386" s="1">
        <f t="shared" si="32"/>
        <v>0.70705469943519283</v>
      </c>
      <c r="H386" s="2">
        <v>3300</v>
      </c>
      <c r="I386" s="5">
        <f t="shared" si="33"/>
        <v>81444</v>
      </c>
      <c r="J386" s="2">
        <v>171600</v>
      </c>
      <c r="K386" s="5">
        <f t="shared" si="34"/>
        <v>4235088</v>
      </c>
      <c r="L386">
        <v>27</v>
      </c>
      <c r="M386" t="s">
        <v>26</v>
      </c>
      <c r="N386" t="s">
        <v>18</v>
      </c>
    </row>
    <row r="387" spans="1:14" x14ac:dyDescent="0.45">
      <c r="A387">
        <v>1359</v>
      </c>
      <c r="B387" t="s">
        <v>14</v>
      </c>
      <c r="C387" t="s">
        <v>485</v>
      </c>
      <c r="D387" t="s">
        <v>496</v>
      </c>
      <c r="E387">
        <v>11</v>
      </c>
      <c r="F387" s="1">
        <f t="shared" ref="F387:F450" si="35">K387/$P$7</f>
        <v>0.55331393399175721</v>
      </c>
      <c r="G387" s="1">
        <f t="shared" ref="G387:G450" si="36">K387/$P$6</f>
        <v>0.66420289946942357</v>
      </c>
      <c r="H387" s="2">
        <v>3100</v>
      </c>
      <c r="I387" s="5">
        <f t="shared" ref="I387:I450" si="37">H387*$O$3</f>
        <v>76508</v>
      </c>
      <c r="J387" s="2">
        <v>161200</v>
      </c>
      <c r="K387" s="5">
        <f t="shared" ref="K387:K450" si="38">J387*$O$3</f>
        <v>3978416</v>
      </c>
      <c r="L387">
        <v>28</v>
      </c>
      <c r="M387" t="s">
        <v>45</v>
      </c>
      <c r="N387" t="s">
        <v>34</v>
      </c>
    </row>
    <row r="388" spans="1:14" x14ac:dyDescent="0.45">
      <c r="A388">
        <v>1360</v>
      </c>
      <c r="B388" t="s">
        <v>14</v>
      </c>
      <c r="C388" t="s">
        <v>485</v>
      </c>
      <c r="D388" t="s">
        <v>497</v>
      </c>
      <c r="E388">
        <v>12</v>
      </c>
      <c r="F388" s="1">
        <f t="shared" si="35"/>
        <v>0.53546509741137793</v>
      </c>
      <c r="G388" s="1">
        <f t="shared" si="36"/>
        <v>0.64277699948653899</v>
      </c>
      <c r="H388" s="2">
        <v>3000</v>
      </c>
      <c r="I388" s="5">
        <f t="shared" si="37"/>
        <v>74040</v>
      </c>
      <c r="J388" s="2">
        <v>156000</v>
      </c>
      <c r="K388" s="5">
        <f t="shared" si="38"/>
        <v>3850080</v>
      </c>
      <c r="L388">
        <v>29</v>
      </c>
      <c r="M388" t="s">
        <v>48</v>
      </c>
      <c r="N388" t="s">
        <v>18</v>
      </c>
    </row>
    <row r="389" spans="1:14" x14ac:dyDescent="0.45">
      <c r="A389">
        <v>1361</v>
      </c>
      <c r="B389" t="s">
        <v>14</v>
      </c>
      <c r="C389" t="s">
        <v>485</v>
      </c>
      <c r="D389" t="s">
        <v>498</v>
      </c>
      <c r="E389">
        <v>13</v>
      </c>
      <c r="F389" s="1">
        <f t="shared" si="35"/>
        <v>0.51761626083099865</v>
      </c>
      <c r="G389" s="1">
        <f t="shared" si="36"/>
        <v>0.6213510995036543</v>
      </c>
      <c r="H389" s="2">
        <v>2900</v>
      </c>
      <c r="I389" s="5">
        <f t="shared" si="37"/>
        <v>71572</v>
      </c>
      <c r="J389" s="2">
        <v>150800</v>
      </c>
      <c r="K389" s="5">
        <f t="shared" si="38"/>
        <v>3721744</v>
      </c>
      <c r="L389">
        <v>26</v>
      </c>
      <c r="M389" t="s">
        <v>105</v>
      </c>
      <c r="N389" t="s">
        <v>18</v>
      </c>
    </row>
    <row r="390" spans="1:14" x14ac:dyDescent="0.45">
      <c r="A390">
        <v>1362</v>
      </c>
      <c r="B390" t="s">
        <v>14</v>
      </c>
      <c r="C390" t="s">
        <v>485</v>
      </c>
      <c r="D390" t="s">
        <v>499</v>
      </c>
      <c r="E390">
        <v>14</v>
      </c>
      <c r="F390" s="1">
        <f t="shared" si="35"/>
        <v>0.46406975108986087</v>
      </c>
      <c r="G390" s="1">
        <f t="shared" si="36"/>
        <v>0.55707339955500046</v>
      </c>
      <c r="H390" s="2">
        <v>2600</v>
      </c>
      <c r="I390" s="5">
        <f t="shared" si="37"/>
        <v>64168</v>
      </c>
      <c r="J390" s="2">
        <v>135200</v>
      </c>
      <c r="K390" s="5">
        <f t="shared" si="38"/>
        <v>3336736</v>
      </c>
      <c r="L390">
        <v>27</v>
      </c>
      <c r="M390" t="s">
        <v>45</v>
      </c>
      <c r="N390" t="s">
        <v>34</v>
      </c>
    </row>
    <row r="391" spans="1:14" x14ac:dyDescent="0.45">
      <c r="A391">
        <v>1363</v>
      </c>
      <c r="B391" t="s">
        <v>14</v>
      </c>
      <c r="C391" t="s">
        <v>485</v>
      </c>
      <c r="D391" t="s">
        <v>500</v>
      </c>
      <c r="E391">
        <v>15</v>
      </c>
      <c r="F391" s="1">
        <f t="shared" si="35"/>
        <v>0.46406975108986087</v>
      </c>
      <c r="G391" s="1">
        <f t="shared" si="36"/>
        <v>0.55707339955500046</v>
      </c>
      <c r="H391" s="2">
        <v>2600</v>
      </c>
      <c r="I391" s="5">
        <f t="shared" si="37"/>
        <v>64168</v>
      </c>
      <c r="J391" s="2">
        <v>135200</v>
      </c>
      <c r="K391" s="5">
        <f t="shared" si="38"/>
        <v>3336736</v>
      </c>
      <c r="L391">
        <v>29</v>
      </c>
      <c r="M391" t="s">
        <v>17</v>
      </c>
      <c r="N391" t="s">
        <v>18</v>
      </c>
    </row>
    <row r="392" spans="1:14" x14ac:dyDescent="0.45">
      <c r="A392">
        <v>1364</v>
      </c>
      <c r="B392" t="s">
        <v>14</v>
      </c>
      <c r="C392" t="s">
        <v>485</v>
      </c>
      <c r="D392" t="s">
        <v>501</v>
      </c>
      <c r="E392">
        <v>16</v>
      </c>
      <c r="F392" s="1">
        <f t="shared" si="35"/>
        <v>0.35697673160758525</v>
      </c>
      <c r="G392" s="1">
        <f t="shared" si="36"/>
        <v>0.42851799965769266</v>
      </c>
      <c r="H392" s="2">
        <v>2000</v>
      </c>
      <c r="I392" s="5">
        <f t="shared" si="37"/>
        <v>49360</v>
      </c>
      <c r="J392" s="2">
        <v>104000</v>
      </c>
      <c r="K392" s="5">
        <f t="shared" si="38"/>
        <v>2566720</v>
      </c>
      <c r="L392">
        <v>30</v>
      </c>
      <c r="M392" t="s">
        <v>70</v>
      </c>
      <c r="N392" t="s">
        <v>18</v>
      </c>
    </row>
    <row r="393" spans="1:14" x14ac:dyDescent="0.45">
      <c r="A393">
        <v>1365</v>
      </c>
      <c r="B393" t="s">
        <v>14</v>
      </c>
      <c r="C393" t="s">
        <v>485</v>
      </c>
      <c r="D393" t="s">
        <v>502</v>
      </c>
      <c r="E393">
        <v>17</v>
      </c>
      <c r="F393" s="1">
        <f t="shared" si="35"/>
        <v>0.35697673160758525</v>
      </c>
      <c r="G393" s="1">
        <f t="shared" si="36"/>
        <v>0.42851799965769266</v>
      </c>
      <c r="H393" s="2">
        <v>2000</v>
      </c>
      <c r="I393" s="5">
        <f t="shared" si="37"/>
        <v>49360</v>
      </c>
      <c r="J393" s="2">
        <v>104000</v>
      </c>
      <c r="K393" s="5">
        <f t="shared" si="38"/>
        <v>2566720</v>
      </c>
      <c r="L393">
        <v>29</v>
      </c>
      <c r="M393" t="s">
        <v>72</v>
      </c>
      <c r="N393" t="s">
        <v>18</v>
      </c>
    </row>
    <row r="394" spans="1:14" x14ac:dyDescent="0.45">
      <c r="A394">
        <v>1366</v>
      </c>
      <c r="B394" t="s">
        <v>14</v>
      </c>
      <c r="C394" t="s">
        <v>485</v>
      </c>
      <c r="D394" t="s">
        <v>503</v>
      </c>
      <c r="E394">
        <v>18</v>
      </c>
      <c r="F394" s="1">
        <f t="shared" si="35"/>
        <v>0.33912789502720603</v>
      </c>
      <c r="G394" s="1">
        <f t="shared" si="36"/>
        <v>0.40709209967480803</v>
      </c>
      <c r="H394" s="2">
        <v>1900</v>
      </c>
      <c r="I394" s="5">
        <f t="shared" si="37"/>
        <v>46892</v>
      </c>
      <c r="J394" s="2">
        <v>98800</v>
      </c>
      <c r="K394" s="5">
        <f t="shared" si="38"/>
        <v>2438384</v>
      </c>
      <c r="L394">
        <v>32</v>
      </c>
      <c r="M394" t="s">
        <v>105</v>
      </c>
      <c r="N394" t="s">
        <v>18</v>
      </c>
    </row>
    <row r="395" spans="1:14" x14ac:dyDescent="0.45">
      <c r="A395">
        <v>1367</v>
      </c>
      <c r="B395" t="s">
        <v>14</v>
      </c>
      <c r="C395" t="s">
        <v>485</v>
      </c>
      <c r="D395" t="s">
        <v>504</v>
      </c>
      <c r="E395">
        <v>19</v>
      </c>
      <c r="F395" s="1">
        <f t="shared" si="35"/>
        <v>0.33912789502720603</v>
      </c>
      <c r="G395" s="1">
        <f t="shared" si="36"/>
        <v>0.40709209967480803</v>
      </c>
      <c r="H395" s="2">
        <v>1900</v>
      </c>
      <c r="I395" s="5">
        <f t="shared" si="37"/>
        <v>46892</v>
      </c>
      <c r="J395" s="2">
        <v>98800</v>
      </c>
      <c r="K395" s="5">
        <f t="shared" si="38"/>
        <v>2438384</v>
      </c>
      <c r="L395">
        <v>22</v>
      </c>
      <c r="M395" t="s">
        <v>70</v>
      </c>
      <c r="N395" t="s">
        <v>18</v>
      </c>
    </row>
    <row r="396" spans="1:14" x14ac:dyDescent="0.45">
      <c r="A396">
        <v>1368</v>
      </c>
      <c r="B396" t="s">
        <v>14</v>
      </c>
      <c r="C396" t="s">
        <v>485</v>
      </c>
      <c r="D396" t="s">
        <v>505</v>
      </c>
      <c r="E396">
        <v>20</v>
      </c>
      <c r="F396" s="1">
        <f t="shared" si="35"/>
        <v>0.33912789502720603</v>
      </c>
      <c r="G396" s="1">
        <f t="shared" si="36"/>
        <v>0.40709209967480803</v>
      </c>
      <c r="H396" s="2">
        <v>1900</v>
      </c>
      <c r="I396" s="5">
        <f t="shared" si="37"/>
        <v>46892</v>
      </c>
      <c r="J396" s="2">
        <v>98800</v>
      </c>
      <c r="K396" s="5">
        <f t="shared" si="38"/>
        <v>2438384</v>
      </c>
      <c r="L396">
        <v>23</v>
      </c>
      <c r="M396" t="s">
        <v>40</v>
      </c>
      <c r="N396" t="s">
        <v>18</v>
      </c>
    </row>
    <row r="397" spans="1:14" x14ac:dyDescent="0.45">
      <c r="A397">
        <v>1369</v>
      </c>
      <c r="B397" t="s">
        <v>14</v>
      </c>
      <c r="C397" t="s">
        <v>485</v>
      </c>
      <c r="D397" t="s">
        <v>506</v>
      </c>
      <c r="E397">
        <v>21</v>
      </c>
      <c r="F397" s="1">
        <f t="shared" si="35"/>
        <v>0.33912789502720603</v>
      </c>
      <c r="G397" s="1">
        <f t="shared" si="36"/>
        <v>0.40709209967480803</v>
      </c>
      <c r="H397" s="2">
        <v>1900</v>
      </c>
      <c r="I397" s="5">
        <f t="shared" si="37"/>
        <v>46892</v>
      </c>
      <c r="J397" s="2">
        <v>98800</v>
      </c>
      <c r="K397" s="5">
        <f t="shared" si="38"/>
        <v>2438384</v>
      </c>
      <c r="L397">
        <v>25</v>
      </c>
      <c r="M397" t="s">
        <v>45</v>
      </c>
      <c r="N397" t="s">
        <v>18</v>
      </c>
    </row>
    <row r="398" spans="1:14" x14ac:dyDescent="0.45">
      <c r="A398">
        <v>1370</v>
      </c>
      <c r="B398" t="s">
        <v>14</v>
      </c>
      <c r="C398" t="s">
        <v>485</v>
      </c>
      <c r="D398" t="s">
        <v>507</v>
      </c>
      <c r="E398">
        <v>22</v>
      </c>
      <c r="F398" s="1">
        <f t="shared" si="35"/>
        <v>0.32127905844682675</v>
      </c>
      <c r="G398" s="1">
        <f t="shared" si="36"/>
        <v>0.38566619969192339</v>
      </c>
      <c r="H398" s="2">
        <v>1800</v>
      </c>
      <c r="I398" s="5">
        <f t="shared" si="37"/>
        <v>44424</v>
      </c>
      <c r="J398" s="2">
        <v>93600</v>
      </c>
      <c r="K398" s="5">
        <f t="shared" si="38"/>
        <v>2310048</v>
      </c>
      <c r="L398">
        <v>30</v>
      </c>
      <c r="M398" t="s">
        <v>30</v>
      </c>
      <c r="N398" t="s">
        <v>18</v>
      </c>
    </row>
    <row r="399" spans="1:14" x14ac:dyDescent="0.45">
      <c r="A399">
        <v>1371</v>
      </c>
      <c r="B399" t="s">
        <v>14</v>
      </c>
      <c r="C399" t="s">
        <v>485</v>
      </c>
      <c r="D399" t="s">
        <v>508</v>
      </c>
      <c r="E399">
        <v>23</v>
      </c>
      <c r="F399" s="1">
        <f t="shared" si="35"/>
        <v>0.30343022186644747</v>
      </c>
      <c r="G399" s="1">
        <f t="shared" si="36"/>
        <v>0.36424029970903876</v>
      </c>
      <c r="H399" s="2">
        <v>1700</v>
      </c>
      <c r="I399" s="5">
        <f t="shared" si="37"/>
        <v>41956</v>
      </c>
      <c r="J399" s="2">
        <v>88400</v>
      </c>
      <c r="K399" s="5">
        <f t="shared" si="38"/>
        <v>2181712</v>
      </c>
      <c r="L399">
        <v>31</v>
      </c>
      <c r="M399" t="s">
        <v>17</v>
      </c>
      <c r="N399" t="s">
        <v>57</v>
      </c>
    </row>
    <row r="400" spans="1:14" x14ac:dyDescent="0.45">
      <c r="A400">
        <v>1372</v>
      </c>
      <c r="B400" t="s">
        <v>14</v>
      </c>
      <c r="C400" t="s">
        <v>485</v>
      </c>
      <c r="D400" t="s">
        <v>509</v>
      </c>
      <c r="E400">
        <v>24</v>
      </c>
      <c r="F400" s="1">
        <f t="shared" si="35"/>
        <v>0.28558138528606825</v>
      </c>
      <c r="G400" s="1">
        <f t="shared" si="36"/>
        <v>0.34281439972615413</v>
      </c>
      <c r="H400" s="2">
        <v>1600</v>
      </c>
      <c r="I400" s="5">
        <f t="shared" si="37"/>
        <v>39488</v>
      </c>
      <c r="J400" s="2">
        <v>83200</v>
      </c>
      <c r="K400" s="5">
        <f t="shared" si="38"/>
        <v>2053376</v>
      </c>
      <c r="L400">
        <v>22</v>
      </c>
      <c r="M400" t="s">
        <v>62</v>
      </c>
      <c r="N400" t="s">
        <v>18</v>
      </c>
    </row>
    <row r="401" spans="1:14" x14ac:dyDescent="0.45">
      <c r="A401">
        <v>1373</v>
      </c>
      <c r="B401" t="s">
        <v>14</v>
      </c>
      <c r="C401" t="s">
        <v>485</v>
      </c>
      <c r="D401" t="s">
        <v>510</v>
      </c>
      <c r="E401">
        <v>25</v>
      </c>
      <c r="F401" s="1">
        <f t="shared" si="35"/>
        <v>0.16063952922341337</v>
      </c>
      <c r="G401" s="1">
        <f t="shared" si="36"/>
        <v>0.1928330998459617</v>
      </c>
      <c r="H401" s="2">
        <v>900</v>
      </c>
      <c r="I401" s="5">
        <f t="shared" si="37"/>
        <v>22212</v>
      </c>
      <c r="J401" s="2">
        <v>46800</v>
      </c>
      <c r="K401" s="5">
        <f t="shared" si="38"/>
        <v>1155024</v>
      </c>
      <c r="L401">
        <v>25</v>
      </c>
      <c r="M401" t="s">
        <v>28</v>
      </c>
      <c r="N401" t="s">
        <v>18</v>
      </c>
    </row>
    <row r="402" spans="1:14" x14ac:dyDescent="0.45">
      <c r="A402">
        <v>1435</v>
      </c>
      <c r="B402" t="s">
        <v>14</v>
      </c>
      <c r="C402" t="s">
        <v>511</v>
      </c>
      <c r="D402" t="s">
        <v>512</v>
      </c>
      <c r="E402">
        <v>1</v>
      </c>
      <c r="F402" s="1">
        <f t="shared" si="35"/>
        <v>3.7482556818796455</v>
      </c>
      <c r="G402" s="1">
        <f t="shared" si="36"/>
        <v>4.4994389964057726</v>
      </c>
      <c r="H402" s="2">
        <v>21000</v>
      </c>
      <c r="I402" s="5">
        <f t="shared" si="37"/>
        <v>518280</v>
      </c>
      <c r="J402" s="2">
        <v>1092000</v>
      </c>
      <c r="K402" s="5">
        <f t="shared" si="38"/>
        <v>26950560</v>
      </c>
      <c r="L402">
        <v>34</v>
      </c>
      <c r="M402" t="s">
        <v>17</v>
      </c>
      <c r="N402" t="s">
        <v>18</v>
      </c>
    </row>
    <row r="403" spans="1:14" x14ac:dyDescent="0.45">
      <c r="A403">
        <v>1436</v>
      </c>
      <c r="B403" t="s">
        <v>14</v>
      </c>
      <c r="C403" t="s">
        <v>511</v>
      </c>
      <c r="D403" t="s">
        <v>513</v>
      </c>
      <c r="E403">
        <v>2</v>
      </c>
      <c r="F403" s="1">
        <f t="shared" si="35"/>
        <v>3.0343022186644748</v>
      </c>
      <c r="G403" s="1">
        <f t="shared" si="36"/>
        <v>3.6424029970903877</v>
      </c>
      <c r="H403" s="2">
        <v>17000</v>
      </c>
      <c r="I403" s="5">
        <f t="shared" si="37"/>
        <v>419560</v>
      </c>
      <c r="J403" s="2">
        <v>884000</v>
      </c>
      <c r="K403" s="5">
        <f t="shared" si="38"/>
        <v>21817120</v>
      </c>
      <c r="L403">
        <v>31</v>
      </c>
      <c r="M403" t="s">
        <v>63</v>
      </c>
      <c r="N403" t="s">
        <v>18</v>
      </c>
    </row>
    <row r="404" spans="1:14" x14ac:dyDescent="0.45">
      <c r="A404">
        <v>1437</v>
      </c>
      <c r="B404" t="s">
        <v>14</v>
      </c>
      <c r="C404" t="s">
        <v>511</v>
      </c>
      <c r="D404" t="s">
        <v>514</v>
      </c>
      <c r="E404">
        <v>3</v>
      </c>
      <c r="F404" s="1">
        <f t="shared" si="35"/>
        <v>3.0343022186644748</v>
      </c>
      <c r="G404" s="1">
        <f t="shared" si="36"/>
        <v>3.6424029970903877</v>
      </c>
      <c r="H404" s="2">
        <v>17000</v>
      </c>
      <c r="I404" s="5">
        <f t="shared" si="37"/>
        <v>419560</v>
      </c>
      <c r="J404" s="2">
        <v>884000</v>
      </c>
      <c r="K404" s="5">
        <f t="shared" si="38"/>
        <v>21817120</v>
      </c>
      <c r="L404">
        <v>36</v>
      </c>
      <c r="M404" t="s">
        <v>24</v>
      </c>
      <c r="N404" t="s">
        <v>18</v>
      </c>
    </row>
    <row r="405" spans="1:14" x14ac:dyDescent="0.45">
      <c r="A405">
        <v>1438</v>
      </c>
      <c r="B405" t="s">
        <v>14</v>
      </c>
      <c r="C405" t="s">
        <v>511</v>
      </c>
      <c r="D405" t="s">
        <v>515</v>
      </c>
      <c r="E405">
        <v>4</v>
      </c>
      <c r="F405" s="1">
        <f t="shared" si="35"/>
        <v>2.855813852860682</v>
      </c>
      <c r="G405" s="1">
        <f t="shared" si="36"/>
        <v>3.4281439972615413</v>
      </c>
      <c r="H405" s="2">
        <v>16000</v>
      </c>
      <c r="I405" s="5">
        <f t="shared" si="37"/>
        <v>394880</v>
      </c>
      <c r="J405" s="2">
        <v>832000</v>
      </c>
      <c r="K405" s="5">
        <f t="shared" si="38"/>
        <v>20533760</v>
      </c>
      <c r="L405">
        <v>33</v>
      </c>
      <c r="M405" t="s">
        <v>28</v>
      </c>
      <c r="N405" t="s">
        <v>147</v>
      </c>
    </row>
    <row r="406" spans="1:14" x14ac:dyDescent="0.45">
      <c r="A406">
        <v>1439</v>
      </c>
      <c r="B406" t="s">
        <v>14</v>
      </c>
      <c r="C406" t="s">
        <v>511</v>
      </c>
      <c r="D406" t="s">
        <v>516</v>
      </c>
      <c r="E406">
        <v>5</v>
      </c>
      <c r="F406" s="1">
        <f t="shared" si="35"/>
        <v>2.3203487554493041</v>
      </c>
      <c r="G406" s="1">
        <f t="shared" si="36"/>
        <v>2.7853669977750024</v>
      </c>
      <c r="H406" s="2">
        <v>13000</v>
      </c>
      <c r="I406" s="5">
        <f t="shared" si="37"/>
        <v>320840</v>
      </c>
      <c r="J406" s="2">
        <v>676000</v>
      </c>
      <c r="K406" s="5">
        <f t="shared" si="38"/>
        <v>16683680</v>
      </c>
      <c r="L406">
        <v>32</v>
      </c>
      <c r="M406" t="s">
        <v>52</v>
      </c>
      <c r="N406" t="s">
        <v>147</v>
      </c>
    </row>
    <row r="407" spans="1:14" x14ac:dyDescent="0.45">
      <c r="A407">
        <v>1440</v>
      </c>
      <c r="B407" t="s">
        <v>14</v>
      </c>
      <c r="C407" t="s">
        <v>511</v>
      </c>
      <c r="D407" t="s">
        <v>517</v>
      </c>
      <c r="E407">
        <v>6</v>
      </c>
      <c r="F407" s="1">
        <f t="shared" si="35"/>
        <v>2.1418603896455117</v>
      </c>
      <c r="G407" s="1">
        <f t="shared" si="36"/>
        <v>2.571107997946156</v>
      </c>
      <c r="H407" s="2">
        <v>12000</v>
      </c>
      <c r="I407" s="5">
        <f t="shared" si="37"/>
        <v>296160</v>
      </c>
      <c r="J407" s="2">
        <v>624000</v>
      </c>
      <c r="K407" s="5">
        <f t="shared" si="38"/>
        <v>15400320</v>
      </c>
      <c r="L407">
        <v>27</v>
      </c>
      <c r="M407" t="s">
        <v>26</v>
      </c>
      <c r="N407" t="s">
        <v>18</v>
      </c>
    </row>
    <row r="408" spans="1:14" x14ac:dyDescent="0.45">
      <c r="A408">
        <v>1441</v>
      </c>
      <c r="B408" t="s">
        <v>14</v>
      </c>
      <c r="C408" t="s">
        <v>511</v>
      </c>
      <c r="D408" t="s">
        <v>518</v>
      </c>
      <c r="E408">
        <v>7</v>
      </c>
      <c r="F408" s="1">
        <f t="shared" si="35"/>
        <v>1.9633720238417189</v>
      </c>
      <c r="G408" s="1">
        <f t="shared" si="36"/>
        <v>2.3568489981173095</v>
      </c>
      <c r="H408" s="2">
        <v>11000</v>
      </c>
      <c r="I408" s="5">
        <f t="shared" si="37"/>
        <v>271480</v>
      </c>
      <c r="J408" s="2">
        <v>572000</v>
      </c>
      <c r="K408" s="5">
        <f t="shared" si="38"/>
        <v>14116960</v>
      </c>
      <c r="L408">
        <v>28</v>
      </c>
      <c r="M408" t="s">
        <v>63</v>
      </c>
      <c r="N408" t="s">
        <v>18</v>
      </c>
    </row>
    <row r="409" spans="1:14" x14ac:dyDescent="0.45">
      <c r="A409">
        <v>1442</v>
      </c>
      <c r="B409" t="s">
        <v>14</v>
      </c>
      <c r="C409" t="s">
        <v>511</v>
      </c>
      <c r="D409" t="s">
        <v>519</v>
      </c>
      <c r="E409">
        <v>8</v>
      </c>
      <c r="F409" s="1">
        <f t="shared" si="35"/>
        <v>1.6242441288145131</v>
      </c>
      <c r="G409" s="1">
        <f t="shared" si="36"/>
        <v>1.9497568984425016</v>
      </c>
      <c r="H409" s="2">
        <v>9100</v>
      </c>
      <c r="I409" s="5">
        <f t="shared" si="37"/>
        <v>224588</v>
      </c>
      <c r="J409" s="2">
        <v>473200</v>
      </c>
      <c r="K409" s="5">
        <f t="shared" si="38"/>
        <v>11678576</v>
      </c>
      <c r="L409">
        <v>28</v>
      </c>
      <c r="M409" t="s">
        <v>45</v>
      </c>
      <c r="N409" t="s">
        <v>18</v>
      </c>
    </row>
    <row r="410" spans="1:14" x14ac:dyDescent="0.45">
      <c r="A410">
        <v>1443</v>
      </c>
      <c r="B410" t="s">
        <v>14</v>
      </c>
      <c r="C410" t="s">
        <v>511</v>
      </c>
      <c r="D410" t="s">
        <v>520</v>
      </c>
      <c r="E410">
        <v>9</v>
      </c>
      <c r="F410" s="1">
        <f t="shared" si="35"/>
        <v>1.6063952922341338</v>
      </c>
      <c r="G410" s="1">
        <f t="shared" si="36"/>
        <v>1.9283309984596169</v>
      </c>
      <c r="H410" s="2">
        <v>9000</v>
      </c>
      <c r="I410" s="5">
        <f t="shared" si="37"/>
        <v>222120</v>
      </c>
      <c r="J410" s="2">
        <v>468000</v>
      </c>
      <c r="K410" s="5">
        <f t="shared" si="38"/>
        <v>11550240</v>
      </c>
      <c r="L410">
        <v>25</v>
      </c>
      <c r="M410" t="s">
        <v>40</v>
      </c>
      <c r="N410" t="s">
        <v>57</v>
      </c>
    </row>
    <row r="411" spans="1:14" x14ac:dyDescent="0.45">
      <c r="A411">
        <v>1444</v>
      </c>
      <c r="B411" t="s">
        <v>14</v>
      </c>
      <c r="C411" t="s">
        <v>511</v>
      </c>
      <c r="D411" t="s">
        <v>521</v>
      </c>
      <c r="E411">
        <v>10</v>
      </c>
      <c r="F411" s="1">
        <f t="shared" si="35"/>
        <v>1.6063952922341338</v>
      </c>
      <c r="G411" s="1">
        <f t="shared" si="36"/>
        <v>1.9283309984596169</v>
      </c>
      <c r="H411" s="2">
        <v>9000</v>
      </c>
      <c r="I411" s="5">
        <f t="shared" si="37"/>
        <v>222120</v>
      </c>
      <c r="J411" s="2">
        <v>468000</v>
      </c>
      <c r="K411" s="5">
        <f t="shared" si="38"/>
        <v>11550240</v>
      </c>
      <c r="L411">
        <v>22</v>
      </c>
      <c r="M411" t="s">
        <v>50</v>
      </c>
      <c r="N411" t="s">
        <v>18</v>
      </c>
    </row>
    <row r="412" spans="1:14" x14ac:dyDescent="0.45">
      <c r="A412">
        <v>1445</v>
      </c>
      <c r="B412" t="s">
        <v>14</v>
      </c>
      <c r="C412" t="s">
        <v>511</v>
      </c>
      <c r="D412" t="s">
        <v>522</v>
      </c>
      <c r="E412">
        <v>11</v>
      </c>
      <c r="F412" s="1">
        <f t="shared" si="35"/>
        <v>1.427906926430341</v>
      </c>
      <c r="G412" s="1">
        <f t="shared" si="36"/>
        <v>1.7140719986307706</v>
      </c>
      <c r="H412" s="2">
        <v>8000</v>
      </c>
      <c r="I412" s="5">
        <f t="shared" si="37"/>
        <v>197440</v>
      </c>
      <c r="J412" s="2">
        <v>416000</v>
      </c>
      <c r="K412" s="5">
        <f t="shared" si="38"/>
        <v>10266880</v>
      </c>
      <c r="L412">
        <v>32</v>
      </c>
      <c r="M412" t="s">
        <v>30</v>
      </c>
      <c r="N412" t="s">
        <v>18</v>
      </c>
    </row>
    <row r="413" spans="1:14" x14ac:dyDescent="0.45">
      <c r="A413">
        <v>1446</v>
      </c>
      <c r="B413" t="s">
        <v>14</v>
      </c>
      <c r="C413" t="s">
        <v>511</v>
      </c>
      <c r="D413" t="s">
        <v>523</v>
      </c>
      <c r="E413">
        <v>12</v>
      </c>
      <c r="F413" s="1">
        <f t="shared" si="35"/>
        <v>1.3208139069480656</v>
      </c>
      <c r="G413" s="1">
        <f t="shared" si="36"/>
        <v>1.5855165987334627</v>
      </c>
      <c r="H413" s="2">
        <v>7400</v>
      </c>
      <c r="I413" s="5">
        <f t="shared" si="37"/>
        <v>182632</v>
      </c>
      <c r="J413" s="2">
        <v>384800</v>
      </c>
      <c r="K413" s="5">
        <f t="shared" si="38"/>
        <v>9496864</v>
      </c>
      <c r="L413">
        <v>37</v>
      </c>
      <c r="M413" t="s">
        <v>45</v>
      </c>
      <c r="N413" t="s">
        <v>18</v>
      </c>
    </row>
    <row r="414" spans="1:14" x14ac:dyDescent="0.45">
      <c r="A414">
        <v>1447</v>
      </c>
      <c r="B414" t="s">
        <v>14</v>
      </c>
      <c r="C414" t="s">
        <v>511</v>
      </c>
      <c r="D414" t="s">
        <v>524</v>
      </c>
      <c r="E414">
        <v>13</v>
      </c>
      <c r="F414" s="1">
        <f t="shared" si="35"/>
        <v>1.3029650703676863</v>
      </c>
      <c r="G414" s="1">
        <f t="shared" si="36"/>
        <v>1.5640906987505783</v>
      </c>
      <c r="H414" s="2">
        <v>7300</v>
      </c>
      <c r="I414" s="5">
        <f t="shared" si="37"/>
        <v>180164</v>
      </c>
      <c r="J414" s="2">
        <v>379600</v>
      </c>
      <c r="K414" s="5">
        <f t="shared" si="38"/>
        <v>9368528</v>
      </c>
      <c r="L414">
        <v>32</v>
      </c>
      <c r="M414" t="s">
        <v>75</v>
      </c>
      <c r="N414" t="s">
        <v>525</v>
      </c>
    </row>
    <row r="415" spans="1:14" x14ac:dyDescent="0.45">
      <c r="A415">
        <v>1448</v>
      </c>
      <c r="B415" t="s">
        <v>14</v>
      </c>
      <c r="C415" t="s">
        <v>511</v>
      </c>
      <c r="D415" t="s">
        <v>526</v>
      </c>
      <c r="E415">
        <v>14</v>
      </c>
      <c r="F415" s="1">
        <f t="shared" si="35"/>
        <v>1.2672673972069277</v>
      </c>
      <c r="G415" s="1">
        <f t="shared" si="36"/>
        <v>1.5212388987848089</v>
      </c>
      <c r="H415" s="2">
        <v>7100</v>
      </c>
      <c r="I415" s="5">
        <f t="shared" si="37"/>
        <v>175228</v>
      </c>
      <c r="J415" s="2">
        <v>369200</v>
      </c>
      <c r="K415" s="5">
        <f t="shared" si="38"/>
        <v>9111856</v>
      </c>
      <c r="L415">
        <v>35</v>
      </c>
      <c r="M415" t="s">
        <v>70</v>
      </c>
      <c r="N415" t="s">
        <v>18</v>
      </c>
    </row>
    <row r="416" spans="1:14" x14ac:dyDescent="0.45">
      <c r="A416">
        <v>1449</v>
      </c>
      <c r="B416" t="s">
        <v>14</v>
      </c>
      <c r="C416" t="s">
        <v>511</v>
      </c>
      <c r="D416" t="s">
        <v>527</v>
      </c>
      <c r="E416">
        <v>15</v>
      </c>
      <c r="F416" s="1">
        <f t="shared" si="35"/>
        <v>0.94598833876010102</v>
      </c>
      <c r="G416" s="1">
        <f t="shared" si="36"/>
        <v>1.1355726990928856</v>
      </c>
      <c r="H416" s="2">
        <v>5300</v>
      </c>
      <c r="I416" s="5">
        <f t="shared" si="37"/>
        <v>130804</v>
      </c>
      <c r="J416" s="2">
        <v>275600</v>
      </c>
      <c r="K416" s="5">
        <f t="shared" si="38"/>
        <v>6801808</v>
      </c>
      <c r="L416">
        <v>25</v>
      </c>
      <c r="M416" t="s">
        <v>61</v>
      </c>
      <c r="N416" t="s">
        <v>18</v>
      </c>
    </row>
    <row r="417" spans="1:14" x14ac:dyDescent="0.45">
      <c r="A417">
        <v>1450</v>
      </c>
      <c r="B417" t="s">
        <v>14</v>
      </c>
      <c r="C417" t="s">
        <v>511</v>
      </c>
      <c r="D417" t="s">
        <v>528</v>
      </c>
      <c r="E417">
        <v>16</v>
      </c>
      <c r="F417" s="1">
        <f t="shared" si="35"/>
        <v>0.73180229979554978</v>
      </c>
      <c r="G417" s="1">
        <f t="shared" si="36"/>
        <v>0.8784618992982699</v>
      </c>
      <c r="H417" s="2">
        <v>4100</v>
      </c>
      <c r="I417" s="5">
        <f t="shared" si="37"/>
        <v>101188</v>
      </c>
      <c r="J417" s="2">
        <v>213200</v>
      </c>
      <c r="K417" s="5">
        <f t="shared" si="38"/>
        <v>5261776</v>
      </c>
      <c r="L417">
        <v>23</v>
      </c>
      <c r="M417" t="s">
        <v>17</v>
      </c>
      <c r="N417" t="s">
        <v>18</v>
      </c>
    </row>
    <row r="418" spans="1:14" x14ac:dyDescent="0.45">
      <c r="A418">
        <v>1451</v>
      </c>
      <c r="B418" t="s">
        <v>14</v>
      </c>
      <c r="C418" t="s">
        <v>511</v>
      </c>
      <c r="D418" t="s">
        <v>529</v>
      </c>
      <c r="E418">
        <v>17</v>
      </c>
      <c r="F418" s="1">
        <f t="shared" si="35"/>
        <v>0.57116277057213649</v>
      </c>
      <c r="G418" s="1">
        <f t="shared" si="36"/>
        <v>0.68562879945230826</v>
      </c>
      <c r="H418" s="2">
        <v>3200</v>
      </c>
      <c r="I418" s="5">
        <f t="shared" si="37"/>
        <v>78976</v>
      </c>
      <c r="J418" s="2">
        <v>166400</v>
      </c>
      <c r="K418" s="5">
        <f t="shared" si="38"/>
        <v>4106752</v>
      </c>
      <c r="L418">
        <v>23</v>
      </c>
      <c r="M418" t="s">
        <v>22</v>
      </c>
      <c r="N418" t="s">
        <v>299</v>
      </c>
    </row>
    <row r="419" spans="1:14" x14ac:dyDescent="0.45">
      <c r="A419">
        <v>1452</v>
      </c>
      <c r="B419" t="s">
        <v>14</v>
      </c>
      <c r="C419" t="s">
        <v>511</v>
      </c>
      <c r="D419" t="s">
        <v>530</v>
      </c>
      <c r="E419">
        <v>18</v>
      </c>
      <c r="F419" s="1">
        <f t="shared" si="35"/>
        <v>0.57116277057213649</v>
      </c>
      <c r="G419" s="1">
        <f t="shared" si="36"/>
        <v>0.68562879945230826</v>
      </c>
      <c r="H419" s="2">
        <v>3200</v>
      </c>
      <c r="I419" s="5">
        <f t="shared" si="37"/>
        <v>78976</v>
      </c>
      <c r="J419" s="2">
        <v>166400</v>
      </c>
      <c r="K419" s="5">
        <f t="shared" si="38"/>
        <v>4106752</v>
      </c>
      <c r="L419">
        <v>25</v>
      </c>
      <c r="M419" t="s">
        <v>28</v>
      </c>
      <c r="N419" t="s">
        <v>18</v>
      </c>
    </row>
    <row r="420" spans="1:14" x14ac:dyDescent="0.45">
      <c r="A420">
        <v>1453</v>
      </c>
      <c r="B420" t="s">
        <v>14</v>
      </c>
      <c r="C420" t="s">
        <v>511</v>
      </c>
      <c r="D420" t="s">
        <v>531</v>
      </c>
      <c r="E420">
        <v>19</v>
      </c>
      <c r="F420" s="1">
        <f t="shared" si="35"/>
        <v>0.46406975108986087</v>
      </c>
      <c r="G420" s="1">
        <f t="shared" si="36"/>
        <v>0.55707339955500046</v>
      </c>
      <c r="H420" s="2">
        <v>2600</v>
      </c>
      <c r="I420" s="5">
        <f t="shared" si="37"/>
        <v>64168</v>
      </c>
      <c r="J420" s="2">
        <v>135200</v>
      </c>
      <c r="K420" s="5">
        <f t="shared" si="38"/>
        <v>3336736</v>
      </c>
      <c r="L420">
        <v>22</v>
      </c>
      <c r="M420" t="s">
        <v>40</v>
      </c>
      <c r="N420" t="s">
        <v>18</v>
      </c>
    </row>
    <row r="421" spans="1:14" x14ac:dyDescent="0.45">
      <c r="A421">
        <v>1454</v>
      </c>
      <c r="B421" t="s">
        <v>14</v>
      </c>
      <c r="C421" t="s">
        <v>511</v>
      </c>
      <c r="D421" t="s">
        <v>532</v>
      </c>
      <c r="E421">
        <v>20</v>
      </c>
      <c r="F421" s="1">
        <f t="shared" si="35"/>
        <v>0.44622091450948159</v>
      </c>
      <c r="G421" s="1">
        <f t="shared" si="36"/>
        <v>0.53564749957211577</v>
      </c>
      <c r="H421" s="2">
        <v>2500</v>
      </c>
      <c r="I421" s="5">
        <f t="shared" si="37"/>
        <v>61700</v>
      </c>
      <c r="J421" s="2">
        <v>130000</v>
      </c>
      <c r="K421" s="5">
        <f t="shared" si="38"/>
        <v>3208400</v>
      </c>
      <c r="L421">
        <v>21</v>
      </c>
      <c r="M421" t="s">
        <v>73</v>
      </c>
      <c r="N421" t="s">
        <v>18</v>
      </c>
    </row>
    <row r="422" spans="1:14" x14ac:dyDescent="0.45">
      <c r="A422">
        <v>1455</v>
      </c>
      <c r="B422" t="s">
        <v>14</v>
      </c>
      <c r="C422" t="s">
        <v>511</v>
      </c>
      <c r="D422" t="s">
        <v>533</v>
      </c>
      <c r="E422">
        <v>21</v>
      </c>
      <c r="F422" s="1">
        <f t="shared" si="35"/>
        <v>0.44622091450948159</v>
      </c>
      <c r="G422" s="1">
        <f t="shared" si="36"/>
        <v>0.53564749957211577</v>
      </c>
      <c r="H422" s="2">
        <v>2500</v>
      </c>
      <c r="I422" s="5">
        <f t="shared" si="37"/>
        <v>61700</v>
      </c>
      <c r="J422" s="2">
        <v>130000</v>
      </c>
      <c r="K422" s="5">
        <f t="shared" si="38"/>
        <v>3208400</v>
      </c>
      <c r="L422">
        <v>22</v>
      </c>
      <c r="M422" t="s">
        <v>66</v>
      </c>
      <c r="N422" t="s">
        <v>18</v>
      </c>
    </row>
    <row r="423" spans="1:14" x14ac:dyDescent="0.45">
      <c r="A423">
        <v>1456</v>
      </c>
      <c r="B423" t="s">
        <v>14</v>
      </c>
      <c r="C423" t="s">
        <v>511</v>
      </c>
      <c r="D423" t="s">
        <v>534</v>
      </c>
      <c r="E423">
        <v>22</v>
      </c>
      <c r="F423" s="1">
        <f t="shared" si="35"/>
        <v>0.44622091450948159</v>
      </c>
      <c r="G423" s="1">
        <f t="shared" si="36"/>
        <v>0.53564749957211577</v>
      </c>
      <c r="H423" s="2">
        <v>2500</v>
      </c>
      <c r="I423" s="5">
        <f t="shared" si="37"/>
        <v>61700</v>
      </c>
      <c r="J423" s="2">
        <v>130000</v>
      </c>
      <c r="K423" s="5">
        <f t="shared" si="38"/>
        <v>3208400</v>
      </c>
      <c r="L423">
        <v>22</v>
      </c>
      <c r="M423" t="s">
        <v>62</v>
      </c>
      <c r="N423" t="s">
        <v>18</v>
      </c>
    </row>
    <row r="424" spans="1:14" x14ac:dyDescent="0.45">
      <c r="A424">
        <v>1457</v>
      </c>
      <c r="B424" t="s">
        <v>14</v>
      </c>
      <c r="C424" t="s">
        <v>511</v>
      </c>
      <c r="D424" t="s">
        <v>535</v>
      </c>
      <c r="E424">
        <v>23</v>
      </c>
      <c r="F424" s="1">
        <f t="shared" si="35"/>
        <v>0.41052324134872309</v>
      </c>
      <c r="G424" s="1">
        <f t="shared" si="36"/>
        <v>0.49279569960634656</v>
      </c>
      <c r="H424" s="2">
        <v>2300</v>
      </c>
      <c r="I424" s="5">
        <f t="shared" si="37"/>
        <v>56764</v>
      </c>
      <c r="J424" s="2">
        <v>119600</v>
      </c>
      <c r="K424" s="5">
        <f t="shared" si="38"/>
        <v>2951728</v>
      </c>
      <c r="L424">
        <v>23</v>
      </c>
      <c r="M424" t="s">
        <v>536</v>
      </c>
      <c r="N424" t="s">
        <v>34</v>
      </c>
    </row>
    <row r="425" spans="1:14" x14ac:dyDescent="0.45">
      <c r="A425">
        <v>1458</v>
      </c>
      <c r="B425" t="s">
        <v>14</v>
      </c>
      <c r="C425" t="s">
        <v>511</v>
      </c>
      <c r="D425" t="s">
        <v>537</v>
      </c>
      <c r="E425">
        <v>24</v>
      </c>
      <c r="F425" s="1">
        <f t="shared" si="35"/>
        <v>0.41052324134872309</v>
      </c>
      <c r="G425" s="1">
        <f t="shared" si="36"/>
        <v>0.49279569960634656</v>
      </c>
      <c r="H425" s="2">
        <v>2300</v>
      </c>
      <c r="I425" s="5">
        <f t="shared" si="37"/>
        <v>56764</v>
      </c>
      <c r="J425" s="2">
        <v>119600</v>
      </c>
      <c r="K425" s="5">
        <f t="shared" si="38"/>
        <v>2951728</v>
      </c>
      <c r="L425">
        <v>21</v>
      </c>
      <c r="M425" t="s">
        <v>28</v>
      </c>
      <c r="N425" t="s">
        <v>18</v>
      </c>
    </row>
    <row r="426" spans="1:14" x14ac:dyDescent="0.45">
      <c r="A426">
        <v>1459</v>
      </c>
      <c r="B426" t="s">
        <v>14</v>
      </c>
      <c r="C426" t="s">
        <v>511</v>
      </c>
      <c r="D426" t="s">
        <v>538</v>
      </c>
      <c r="E426">
        <v>25</v>
      </c>
      <c r="F426" s="1">
        <f t="shared" si="35"/>
        <v>0.37482556818796453</v>
      </c>
      <c r="G426" s="1">
        <f t="shared" si="36"/>
        <v>0.44994389964057729</v>
      </c>
      <c r="H426" s="2">
        <v>2100</v>
      </c>
      <c r="I426" s="5">
        <f t="shared" si="37"/>
        <v>51828</v>
      </c>
      <c r="J426" s="2">
        <v>109200</v>
      </c>
      <c r="K426" s="5">
        <f t="shared" si="38"/>
        <v>2695056</v>
      </c>
      <c r="L426">
        <v>21</v>
      </c>
      <c r="M426" t="s">
        <v>539</v>
      </c>
      <c r="N426" t="s">
        <v>18</v>
      </c>
    </row>
    <row r="427" spans="1:14" x14ac:dyDescent="0.45">
      <c r="A427">
        <v>1531</v>
      </c>
      <c r="B427" t="s">
        <v>14</v>
      </c>
      <c r="C427" t="s">
        <v>542</v>
      </c>
      <c r="D427" t="s">
        <v>543</v>
      </c>
      <c r="E427">
        <v>1</v>
      </c>
      <c r="F427" s="1">
        <f t="shared" si="35"/>
        <v>5.711627705721364</v>
      </c>
      <c r="G427" s="1">
        <f t="shared" si="36"/>
        <v>6.8562879945230826</v>
      </c>
      <c r="H427" s="2">
        <v>32000</v>
      </c>
      <c r="I427" s="5">
        <f t="shared" si="37"/>
        <v>789760</v>
      </c>
      <c r="J427" s="2">
        <v>1664000</v>
      </c>
      <c r="K427" s="5">
        <f t="shared" si="38"/>
        <v>41067520</v>
      </c>
      <c r="L427">
        <v>34</v>
      </c>
      <c r="M427" t="s">
        <v>28</v>
      </c>
      <c r="N427" t="s">
        <v>18</v>
      </c>
    </row>
    <row r="428" spans="1:14" x14ac:dyDescent="0.45">
      <c r="A428">
        <v>1532</v>
      </c>
      <c r="B428" t="s">
        <v>14</v>
      </c>
      <c r="C428" t="s">
        <v>542</v>
      </c>
      <c r="D428" t="s">
        <v>544</v>
      </c>
      <c r="E428">
        <v>2</v>
      </c>
      <c r="F428" s="1">
        <f t="shared" si="35"/>
        <v>5.3546509741137793</v>
      </c>
      <c r="G428" s="1">
        <f t="shared" si="36"/>
        <v>6.4277699948653897</v>
      </c>
      <c r="H428" s="2">
        <v>30000</v>
      </c>
      <c r="I428" s="5">
        <f t="shared" si="37"/>
        <v>740400</v>
      </c>
      <c r="J428" s="2">
        <v>1560000</v>
      </c>
      <c r="K428" s="5">
        <f t="shared" si="38"/>
        <v>38500800</v>
      </c>
      <c r="L428">
        <v>35</v>
      </c>
      <c r="M428" t="s">
        <v>26</v>
      </c>
      <c r="N428" t="s">
        <v>18</v>
      </c>
    </row>
    <row r="429" spans="1:14" x14ac:dyDescent="0.45">
      <c r="A429">
        <v>1533</v>
      </c>
      <c r="B429" t="s">
        <v>14</v>
      </c>
      <c r="C429" t="s">
        <v>542</v>
      </c>
      <c r="D429" t="s">
        <v>545</v>
      </c>
      <c r="E429">
        <v>3</v>
      </c>
      <c r="F429" s="1">
        <f t="shared" si="35"/>
        <v>4.4622091450948158</v>
      </c>
      <c r="G429" s="1">
        <f t="shared" si="36"/>
        <v>5.3564749957211584</v>
      </c>
      <c r="H429" s="2">
        <v>25000</v>
      </c>
      <c r="I429" s="5">
        <f t="shared" si="37"/>
        <v>617000</v>
      </c>
      <c r="J429" s="2">
        <v>1300000</v>
      </c>
      <c r="K429" s="5">
        <f t="shared" si="38"/>
        <v>32084000</v>
      </c>
      <c r="L429">
        <v>38</v>
      </c>
      <c r="M429" t="s">
        <v>17</v>
      </c>
      <c r="N429" t="s">
        <v>18</v>
      </c>
    </row>
    <row r="430" spans="1:14" x14ac:dyDescent="0.45">
      <c r="A430">
        <v>1534</v>
      </c>
      <c r="B430" t="s">
        <v>14</v>
      </c>
      <c r="C430" t="s">
        <v>542</v>
      </c>
      <c r="D430" t="s">
        <v>546</v>
      </c>
      <c r="E430">
        <v>4</v>
      </c>
      <c r="F430" s="1">
        <f t="shared" si="35"/>
        <v>2.855813852860682</v>
      </c>
      <c r="G430" s="1">
        <f t="shared" si="36"/>
        <v>3.4281439972615413</v>
      </c>
      <c r="H430" s="2">
        <v>16000</v>
      </c>
      <c r="I430" s="5">
        <f t="shared" si="37"/>
        <v>394880</v>
      </c>
      <c r="J430" s="2">
        <v>832000</v>
      </c>
      <c r="K430" s="5">
        <f t="shared" si="38"/>
        <v>20533760</v>
      </c>
      <c r="L430">
        <v>39</v>
      </c>
      <c r="M430" t="s">
        <v>26</v>
      </c>
      <c r="N430" t="s">
        <v>18</v>
      </c>
    </row>
    <row r="431" spans="1:14" x14ac:dyDescent="0.45">
      <c r="A431">
        <v>1535</v>
      </c>
      <c r="B431" t="s">
        <v>14</v>
      </c>
      <c r="C431" t="s">
        <v>542</v>
      </c>
      <c r="D431" t="s">
        <v>547</v>
      </c>
      <c r="E431">
        <v>5</v>
      </c>
      <c r="F431" s="1">
        <f t="shared" si="35"/>
        <v>2.6773254870568897</v>
      </c>
      <c r="G431" s="1">
        <f t="shared" si="36"/>
        <v>3.2138849974326948</v>
      </c>
      <c r="H431" s="2">
        <v>15000</v>
      </c>
      <c r="I431" s="5">
        <f t="shared" si="37"/>
        <v>370200</v>
      </c>
      <c r="J431" s="2">
        <v>780000</v>
      </c>
      <c r="K431" s="5">
        <f t="shared" si="38"/>
        <v>19250400</v>
      </c>
      <c r="L431">
        <v>33</v>
      </c>
      <c r="M431" t="s">
        <v>33</v>
      </c>
      <c r="N431" t="s">
        <v>18</v>
      </c>
    </row>
    <row r="432" spans="1:14" x14ac:dyDescent="0.45">
      <c r="A432">
        <v>1536</v>
      </c>
      <c r="B432" t="s">
        <v>14</v>
      </c>
      <c r="C432" t="s">
        <v>542</v>
      </c>
      <c r="D432" t="s">
        <v>548</v>
      </c>
      <c r="E432">
        <v>6</v>
      </c>
      <c r="F432" s="1">
        <f t="shared" si="35"/>
        <v>2.3203487554493041</v>
      </c>
      <c r="G432" s="1">
        <f t="shared" si="36"/>
        <v>2.7853669977750024</v>
      </c>
      <c r="H432" s="2">
        <v>13000</v>
      </c>
      <c r="I432" s="5">
        <f t="shared" si="37"/>
        <v>320840</v>
      </c>
      <c r="J432" s="2">
        <v>676000</v>
      </c>
      <c r="K432" s="5">
        <f t="shared" si="38"/>
        <v>16683680</v>
      </c>
      <c r="L432">
        <v>26</v>
      </c>
      <c r="M432" t="s">
        <v>48</v>
      </c>
      <c r="N432" t="s">
        <v>147</v>
      </c>
    </row>
    <row r="433" spans="1:14" x14ac:dyDescent="0.45">
      <c r="A433">
        <v>1537</v>
      </c>
      <c r="B433" t="s">
        <v>14</v>
      </c>
      <c r="C433" t="s">
        <v>542</v>
      </c>
      <c r="D433" t="s">
        <v>549</v>
      </c>
      <c r="E433">
        <v>7</v>
      </c>
      <c r="F433" s="1">
        <f t="shared" si="35"/>
        <v>2.3203487554493041</v>
      </c>
      <c r="G433" s="1">
        <f t="shared" si="36"/>
        <v>2.7853669977750024</v>
      </c>
      <c r="H433" s="2">
        <v>13000</v>
      </c>
      <c r="I433" s="5">
        <f t="shared" si="37"/>
        <v>320840</v>
      </c>
      <c r="J433" s="2">
        <v>676000</v>
      </c>
      <c r="K433" s="5">
        <f t="shared" si="38"/>
        <v>16683680</v>
      </c>
      <c r="L433">
        <v>28</v>
      </c>
      <c r="M433" t="s">
        <v>26</v>
      </c>
      <c r="N433" t="s">
        <v>18</v>
      </c>
    </row>
    <row r="434" spans="1:14" x14ac:dyDescent="0.45">
      <c r="A434">
        <v>1538</v>
      </c>
      <c r="B434" t="s">
        <v>14</v>
      </c>
      <c r="C434" t="s">
        <v>542</v>
      </c>
      <c r="D434" t="s">
        <v>550</v>
      </c>
      <c r="E434">
        <v>8</v>
      </c>
      <c r="F434" s="1">
        <f t="shared" si="35"/>
        <v>2.1418603896455117</v>
      </c>
      <c r="G434" s="1">
        <f t="shared" si="36"/>
        <v>2.571107997946156</v>
      </c>
      <c r="H434" s="2">
        <v>12000</v>
      </c>
      <c r="I434" s="5">
        <f t="shared" si="37"/>
        <v>296160</v>
      </c>
      <c r="J434" s="2">
        <v>624000</v>
      </c>
      <c r="K434" s="5">
        <f t="shared" si="38"/>
        <v>15400320</v>
      </c>
      <c r="L434">
        <v>27</v>
      </c>
      <c r="M434" t="s">
        <v>22</v>
      </c>
      <c r="N434" t="s">
        <v>18</v>
      </c>
    </row>
    <row r="435" spans="1:14" x14ac:dyDescent="0.45">
      <c r="A435">
        <v>1539</v>
      </c>
      <c r="B435" t="s">
        <v>14</v>
      </c>
      <c r="C435" t="s">
        <v>542</v>
      </c>
      <c r="D435" t="s">
        <v>551</v>
      </c>
      <c r="E435">
        <v>9</v>
      </c>
      <c r="F435" s="1">
        <f t="shared" si="35"/>
        <v>1.9633720238417189</v>
      </c>
      <c r="G435" s="1">
        <f t="shared" si="36"/>
        <v>2.3568489981173095</v>
      </c>
      <c r="H435" s="2">
        <v>11000</v>
      </c>
      <c r="I435" s="5">
        <f t="shared" si="37"/>
        <v>271480</v>
      </c>
      <c r="J435" s="2">
        <v>572000</v>
      </c>
      <c r="K435" s="5">
        <f t="shared" si="38"/>
        <v>14116960</v>
      </c>
      <c r="L435">
        <v>33</v>
      </c>
      <c r="M435" t="s">
        <v>96</v>
      </c>
      <c r="N435" t="s">
        <v>18</v>
      </c>
    </row>
    <row r="436" spans="1:14" x14ac:dyDescent="0.45">
      <c r="A436">
        <v>1540</v>
      </c>
      <c r="B436" t="s">
        <v>14</v>
      </c>
      <c r="C436" t="s">
        <v>542</v>
      </c>
      <c r="D436" t="s">
        <v>552</v>
      </c>
      <c r="E436">
        <v>10</v>
      </c>
      <c r="F436" s="1">
        <f t="shared" si="35"/>
        <v>1.9633720238417189</v>
      </c>
      <c r="G436" s="1">
        <f t="shared" si="36"/>
        <v>2.3568489981173095</v>
      </c>
      <c r="H436" s="2">
        <v>11000</v>
      </c>
      <c r="I436" s="5">
        <f t="shared" si="37"/>
        <v>271480</v>
      </c>
      <c r="J436" s="2">
        <v>572000</v>
      </c>
      <c r="K436" s="5">
        <f t="shared" si="38"/>
        <v>14116960</v>
      </c>
      <c r="L436">
        <v>24</v>
      </c>
      <c r="M436" t="s">
        <v>40</v>
      </c>
      <c r="N436" t="s">
        <v>34</v>
      </c>
    </row>
    <row r="437" spans="1:14" x14ac:dyDescent="0.45">
      <c r="A437">
        <v>1541</v>
      </c>
      <c r="B437" t="s">
        <v>14</v>
      </c>
      <c r="C437" t="s">
        <v>542</v>
      </c>
      <c r="D437" t="s">
        <v>318</v>
      </c>
      <c r="E437">
        <v>11</v>
      </c>
      <c r="F437" s="1">
        <f t="shared" si="35"/>
        <v>1.5171511093322374</v>
      </c>
      <c r="G437" s="1">
        <f t="shared" si="36"/>
        <v>1.8212014985451939</v>
      </c>
      <c r="H437" s="2">
        <v>8500</v>
      </c>
      <c r="I437" s="5">
        <f t="shared" si="37"/>
        <v>209780</v>
      </c>
      <c r="J437" s="2">
        <v>442000</v>
      </c>
      <c r="K437" s="5">
        <f t="shared" si="38"/>
        <v>10908560</v>
      </c>
      <c r="L437">
        <v>24</v>
      </c>
      <c r="M437" t="s">
        <v>62</v>
      </c>
      <c r="N437" t="s">
        <v>18</v>
      </c>
    </row>
    <row r="438" spans="1:14" x14ac:dyDescent="0.45">
      <c r="A438">
        <v>1542</v>
      </c>
      <c r="B438" t="s">
        <v>14</v>
      </c>
      <c r="C438" t="s">
        <v>542</v>
      </c>
      <c r="D438" t="s">
        <v>553</v>
      </c>
      <c r="E438">
        <v>12</v>
      </c>
      <c r="F438" s="1">
        <f t="shared" si="35"/>
        <v>1.3743604166892034</v>
      </c>
      <c r="G438" s="1">
        <f t="shared" si="36"/>
        <v>1.6497942986821168</v>
      </c>
      <c r="H438" s="2">
        <v>7700</v>
      </c>
      <c r="I438" s="5">
        <f t="shared" si="37"/>
        <v>190036</v>
      </c>
      <c r="J438" s="2">
        <v>400400</v>
      </c>
      <c r="K438" s="5">
        <f t="shared" si="38"/>
        <v>9881872</v>
      </c>
      <c r="L438">
        <v>25</v>
      </c>
      <c r="M438" t="s">
        <v>48</v>
      </c>
      <c r="N438" t="s">
        <v>57</v>
      </c>
    </row>
    <row r="439" spans="1:14" x14ac:dyDescent="0.45">
      <c r="A439">
        <v>1543</v>
      </c>
      <c r="B439" t="s">
        <v>14</v>
      </c>
      <c r="C439" t="s">
        <v>542</v>
      </c>
      <c r="D439" t="s">
        <v>554</v>
      </c>
      <c r="E439">
        <v>13</v>
      </c>
      <c r="F439" s="1">
        <f t="shared" si="35"/>
        <v>1.160174377724652</v>
      </c>
      <c r="G439" s="1">
        <f t="shared" si="36"/>
        <v>1.3926834988875012</v>
      </c>
      <c r="H439" s="2">
        <v>6500</v>
      </c>
      <c r="I439" s="5">
        <f t="shared" si="37"/>
        <v>160420</v>
      </c>
      <c r="J439" s="2">
        <v>338000</v>
      </c>
      <c r="K439" s="5">
        <f t="shared" si="38"/>
        <v>8341840</v>
      </c>
      <c r="L439">
        <v>30</v>
      </c>
      <c r="M439" t="s">
        <v>20</v>
      </c>
      <c r="N439" t="s">
        <v>18</v>
      </c>
    </row>
    <row r="440" spans="1:14" x14ac:dyDescent="0.45">
      <c r="A440">
        <v>1544</v>
      </c>
      <c r="B440" t="s">
        <v>14</v>
      </c>
      <c r="C440" t="s">
        <v>542</v>
      </c>
      <c r="D440" t="s">
        <v>555</v>
      </c>
      <c r="E440">
        <v>14</v>
      </c>
      <c r="F440" s="1">
        <f t="shared" si="35"/>
        <v>1.0887790314031351</v>
      </c>
      <c r="G440" s="1">
        <f t="shared" si="36"/>
        <v>1.3069798989559627</v>
      </c>
      <c r="H440" s="2">
        <v>6100</v>
      </c>
      <c r="I440" s="5">
        <f t="shared" si="37"/>
        <v>150548</v>
      </c>
      <c r="J440" s="2">
        <v>317200</v>
      </c>
      <c r="K440" s="5">
        <f t="shared" si="38"/>
        <v>7828496</v>
      </c>
      <c r="L440">
        <v>36</v>
      </c>
      <c r="M440" t="s">
        <v>17</v>
      </c>
      <c r="N440" t="s">
        <v>18</v>
      </c>
    </row>
    <row r="441" spans="1:14" x14ac:dyDescent="0.45">
      <c r="A441">
        <v>1545</v>
      </c>
      <c r="B441" t="s">
        <v>14</v>
      </c>
      <c r="C441" t="s">
        <v>542</v>
      </c>
      <c r="D441" t="s">
        <v>556</v>
      </c>
      <c r="E441">
        <v>15</v>
      </c>
      <c r="F441" s="1">
        <f t="shared" si="35"/>
        <v>0.96383717534048019</v>
      </c>
      <c r="G441" s="1">
        <f t="shared" si="36"/>
        <v>1.1569985990757701</v>
      </c>
      <c r="H441" s="2">
        <v>5400</v>
      </c>
      <c r="I441" s="5">
        <f t="shared" si="37"/>
        <v>133272</v>
      </c>
      <c r="J441" s="2">
        <v>280800</v>
      </c>
      <c r="K441" s="5">
        <f t="shared" si="38"/>
        <v>6930144</v>
      </c>
      <c r="L441">
        <v>23</v>
      </c>
      <c r="M441" t="s">
        <v>17</v>
      </c>
      <c r="N441" t="s">
        <v>18</v>
      </c>
    </row>
    <row r="442" spans="1:14" x14ac:dyDescent="0.45">
      <c r="A442">
        <v>1546</v>
      </c>
      <c r="B442" t="s">
        <v>14</v>
      </c>
      <c r="C442" t="s">
        <v>542</v>
      </c>
      <c r="D442" t="s">
        <v>557</v>
      </c>
      <c r="E442">
        <v>16</v>
      </c>
      <c r="F442" s="1">
        <f t="shared" si="35"/>
        <v>0.94598833876010102</v>
      </c>
      <c r="G442" s="1">
        <f t="shared" si="36"/>
        <v>1.1355726990928856</v>
      </c>
      <c r="H442" s="2">
        <v>5300</v>
      </c>
      <c r="I442" s="5">
        <f t="shared" si="37"/>
        <v>130804</v>
      </c>
      <c r="J442" s="2">
        <v>275600</v>
      </c>
      <c r="K442" s="5">
        <f t="shared" si="38"/>
        <v>6801808</v>
      </c>
      <c r="L442">
        <v>20</v>
      </c>
      <c r="M442" t="s">
        <v>26</v>
      </c>
      <c r="N442" t="s">
        <v>18</v>
      </c>
    </row>
    <row r="443" spans="1:14" x14ac:dyDescent="0.45">
      <c r="A443">
        <v>1547</v>
      </c>
      <c r="B443" t="s">
        <v>14</v>
      </c>
      <c r="C443" t="s">
        <v>542</v>
      </c>
      <c r="D443" t="s">
        <v>558</v>
      </c>
      <c r="E443">
        <v>17</v>
      </c>
      <c r="F443" s="1">
        <f t="shared" si="35"/>
        <v>0.92813950217972174</v>
      </c>
      <c r="G443" s="1">
        <f t="shared" si="36"/>
        <v>1.1141467991100009</v>
      </c>
      <c r="H443" s="2">
        <v>5200</v>
      </c>
      <c r="I443" s="5">
        <f t="shared" si="37"/>
        <v>128336</v>
      </c>
      <c r="J443" s="2">
        <v>270400</v>
      </c>
      <c r="K443" s="5">
        <f t="shared" si="38"/>
        <v>6673472</v>
      </c>
      <c r="L443">
        <v>39</v>
      </c>
      <c r="M443" t="s">
        <v>28</v>
      </c>
      <c r="N443" t="s">
        <v>18</v>
      </c>
    </row>
    <row r="444" spans="1:14" x14ac:dyDescent="0.45">
      <c r="A444">
        <v>1548</v>
      </c>
      <c r="B444" t="s">
        <v>14</v>
      </c>
      <c r="C444" t="s">
        <v>542</v>
      </c>
      <c r="D444" t="s">
        <v>559</v>
      </c>
      <c r="E444">
        <v>18</v>
      </c>
      <c r="F444" s="1">
        <f t="shared" si="35"/>
        <v>0.91029066559934246</v>
      </c>
      <c r="G444" s="1">
        <f t="shared" si="36"/>
        <v>1.0927208991271162</v>
      </c>
      <c r="H444" s="2">
        <v>5100</v>
      </c>
      <c r="I444" s="5">
        <f t="shared" si="37"/>
        <v>125868</v>
      </c>
      <c r="J444" s="2">
        <v>265200</v>
      </c>
      <c r="K444" s="5">
        <f t="shared" si="38"/>
        <v>6545136</v>
      </c>
      <c r="L444">
        <v>23</v>
      </c>
      <c r="M444" t="s">
        <v>40</v>
      </c>
      <c r="N444" t="s">
        <v>104</v>
      </c>
    </row>
    <row r="445" spans="1:14" x14ac:dyDescent="0.45">
      <c r="A445">
        <v>1549</v>
      </c>
      <c r="B445" t="s">
        <v>14</v>
      </c>
      <c r="C445" t="s">
        <v>542</v>
      </c>
      <c r="D445" t="s">
        <v>560</v>
      </c>
      <c r="E445">
        <v>19</v>
      </c>
      <c r="F445" s="1">
        <f t="shared" si="35"/>
        <v>0.8031976461170669</v>
      </c>
      <c r="G445" s="1">
        <f t="shared" si="36"/>
        <v>0.96416549922980843</v>
      </c>
      <c r="H445" s="2">
        <v>4500</v>
      </c>
      <c r="I445" s="5">
        <f t="shared" si="37"/>
        <v>111060</v>
      </c>
      <c r="J445" s="2">
        <v>234000</v>
      </c>
      <c r="K445" s="5">
        <f t="shared" si="38"/>
        <v>5775120</v>
      </c>
      <c r="L445">
        <v>22</v>
      </c>
      <c r="M445" t="s">
        <v>70</v>
      </c>
      <c r="N445" t="s">
        <v>18</v>
      </c>
    </row>
    <row r="446" spans="1:14" x14ac:dyDescent="0.45">
      <c r="A446">
        <v>1550</v>
      </c>
      <c r="B446" t="s">
        <v>14</v>
      </c>
      <c r="C446" t="s">
        <v>542</v>
      </c>
      <c r="D446" t="s">
        <v>561</v>
      </c>
      <c r="E446">
        <v>20</v>
      </c>
      <c r="F446" s="1">
        <f t="shared" si="35"/>
        <v>0.8031976461170669</v>
      </c>
      <c r="G446" s="1">
        <f t="shared" si="36"/>
        <v>0.96416549922980843</v>
      </c>
      <c r="H446" s="2">
        <v>4500</v>
      </c>
      <c r="I446" s="5">
        <f t="shared" si="37"/>
        <v>111060</v>
      </c>
      <c r="J446" s="2">
        <v>234000</v>
      </c>
      <c r="K446" s="5">
        <f t="shared" si="38"/>
        <v>5775120</v>
      </c>
      <c r="L446">
        <v>25</v>
      </c>
      <c r="M446" t="s">
        <v>45</v>
      </c>
      <c r="N446" t="s">
        <v>18</v>
      </c>
    </row>
    <row r="447" spans="1:14" x14ac:dyDescent="0.45">
      <c r="A447">
        <v>1551</v>
      </c>
      <c r="B447" t="s">
        <v>14</v>
      </c>
      <c r="C447" t="s">
        <v>542</v>
      </c>
      <c r="D447" t="s">
        <v>562</v>
      </c>
      <c r="E447">
        <v>21</v>
      </c>
      <c r="F447" s="1">
        <f t="shared" si="35"/>
        <v>0.76749997295630834</v>
      </c>
      <c r="G447" s="1">
        <f t="shared" si="36"/>
        <v>0.92131369926403917</v>
      </c>
      <c r="H447" s="2">
        <v>4300</v>
      </c>
      <c r="I447" s="5">
        <f t="shared" si="37"/>
        <v>106124</v>
      </c>
      <c r="J447" s="2">
        <v>223600</v>
      </c>
      <c r="K447" s="5">
        <f t="shared" si="38"/>
        <v>5518448</v>
      </c>
      <c r="L447">
        <v>39</v>
      </c>
      <c r="M447" t="s">
        <v>28</v>
      </c>
      <c r="N447" t="s">
        <v>18</v>
      </c>
    </row>
    <row r="448" spans="1:14" x14ac:dyDescent="0.45">
      <c r="A448">
        <v>1552</v>
      </c>
      <c r="B448" t="s">
        <v>14</v>
      </c>
      <c r="C448" t="s">
        <v>542</v>
      </c>
      <c r="D448" t="s">
        <v>563</v>
      </c>
      <c r="E448">
        <v>22</v>
      </c>
      <c r="F448" s="1">
        <f t="shared" si="35"/>
        <v>0.73180229979554978</v>
      </c>
      <c r="G448" s="1">
        <f t="shared" si="36"/>
        <v>0.8784618992982699</v>
      </c>
      <c r="H448" s="2">
        <v>4100</v>
      </c>
      <c r="I448" s="5">
        <f t="shared" si="37"/>
        <v>101188</v>
      </c>
      <c r="J448" s="2">
        <v>213200</v>
      </c>
      <c r="K448" s="5">
        <f t="shared" si="38"/>
        <v>5261776</v>
      </c>
      <c r="L448">
        <v>22</v>
      </c>
      <c r="M448" t="s">
        <v>62</v>
      </c>
      <c r="N448" t="s">
        <v>18</v>
      </c>
    </row>
    <row r="449" spans="1:14" x14ac:dyDescent="0.45">
      <c r="A449">
        <v>1553</v>
      </c>
      <c r="B449" t="s">
        <v>14</v>
      </c>
      <c r="C449" t="s">
        <v>542</v>
      </c>
      <c r="D449" t="s">
        <v>564</v>
      </c>
      <c r="E449">
        <v>23</v>
      </c>
      <c r="F449" s="1">
        <f t="shared" si="35"/>
        <v>0.58901160715251566</v>
      </c>
      <c r="G449" s="1">
        <f t="shared" si="36"/>
        <v>0.70705469943519283</v>
      </c>
      <c r="H449" s="2">
        <v>3300</v>
      </c>
      <c r="I449" s="5">
        <f t="shared" si="37"/>
        <v>81444</v>
      </c>
      <c r="J449" s="2">
        <v>171600</v>
      </c>
      <c r="K449" s="5">
        <f t="shared" si="38"/>
        <v>4235088</v>
      </c>
      <c r="L449">
        <v>23</v>
      </c>
      <c r="M449" t="s">
        <v>28</v>
      </c>
      <c r="N449" t="s">
        <v>18</v>
      </c>
    </row>
    <row r="450" spans="1:14" x14ac:dyDescent="0.45">
      <c r="A450">
        <v>1554</v>
      </c>
      <c r="B450" t="s">
        <v>14</v>
      </c>
      <c r="C450" t="s">
        <v>542</v>
      </c>
      <c r="D450" t="s">
        <v>565</v>
      </c>
      <c r="E450">
        <v>24</v>
      </c>
      <c r="F450" s="1">
        <f t="shared" si="35"/>
        <v>0.46406975108986087</v>
      </c>
      <c r="G450" s="1">
        <f t="shared" si="36"/>
        <v>0.55707339955500046</v>
      </c>
      <c r="H450" s="2">
        <v>2600</v>
      </c>
      <c r="I450" s="5">
        <f t="shared" si="37"/>
        <v>64168</v>
      </c>
      <c r="J450" s="2">
        <v>135200</v>
      </c>
      <c r="K450" s="5">
        <f t="shared" si="38"/>
        <v>3336736</v>
      </c>
      <c r="L450">
        <v>19</v>
      </c>
      <c r="M450" t="s">
        <v>71</v>
      </c>
      <c r="N450" t="s">
        <v>18</v>
      </c>
    </row>
    <row r="451" spans="1:14" x14ac:dyDescent="0.45">
      <c r="A451">
        <v>1555</v>
      </c>
      <c r="B451" t="s">
        <v>14</v>
      </c>
      <c r="C451" t="s">
        <v>542</v>
      </c>
      <c r="D451" t="s">
        <v>566</v>
      </c>
      <c r="E451">
        <v>25</v>
      </c>
      <c r="F451" s="1">
        <f t="shared" ref="F451:F514" si="39">K451/$P$7</f>
        <v>0.44622091450948159</v>
      </c>
      <c r="G451" s="1">
        <f t="shared" ref="G451:G514" si="40">K451/$P$6</f>
        <v>0.53564749957211577</v>
      </c>
      <c r="H451" s="2">
        <v>2500</v>
      </c>
      <c r="I451" s="5">
        <f t="shared" ref="I451:I514" si="41">H451*$O$3</f>
        <v>61700</v>
      </c>
      <c r="J451" s="2">
        <v>130000</v>
      </c>
      <c r="K451" s="5">
        <f t="shared" ref="K451:K514" si="42">J451*$O$3</f>
        <v>3208400</v>
      </c>
      <c r="L451">
        <v>21</v>
      </c>
      <c r="M451" t="s">
        <v>50</v>
      </c>
      <c r="N451" t="s">
        <v>18</v>
      </c>
    </row>
    <row r="452" spans="1:14" x14ac:dyDescent="0.45">
      <c r="A452">
        <v>1638</v>
      </c>
      <c r="B452" t="s">
        <v>14</v>
      </c>
      <c r="C452" t="s">
        <v>568</v>
      </c>
      <c r="D452" t="s">
        <v>569</v>
      </c>
      <c r="E452">
        <v>1</v>
      </c>
      <c r="F452" s="1">
        <f t="shared" si="39"/>
        <v>2.4988371212530969</v>
      </c>
      <c r="G452" s="1">
        <f t="shared" si="40"/>
        <v>2.9996259976038484</v>
      </c>
      <c r="H452" s="2">
        <v>14000</v>
      </c>
      <c r="I452" s="5">
        <f t="shared" si="41"/>
        <v>345520</v>
      </c>
      <c r="J452" s="2">
        <v>728000</v>
      </c>
      <c r="K452" s="5">
        <f t="shared" si="42"/>
        <v>17967040</v>
      </c>
      <c r="L452">
        <v>29</v>
      </c>
      <c r="M452" t="s">
        <v>73</v>
      </c>
      <c r="N452" t="s">
        <v>34</v>
      </c>
    </row>
    <row r="453" spans="1:14" x14ac:dyDescent="0.45">
      <c r="A453">
        <v>1639</v>
      </c>
      <c r="B453" t="s">
        <v>14</v>
      </c>
      <c r="C453" t="s">
        <v>568</v>
      </c>
      <c r="D453" t="s">
        <v>570</v>
      </c>
      <c r="E453">
        <v>2</v>
      </c>
      <c r="F453" s="1">
        <f t="shared" si="39"/>
        <v>2.3203487554493041</v>
      </c>
      <c r="G453" s="1">
        <f t="shared" si="40"/>
        <v>2.7853669977750024</v>
      </c>
      <c r="H453" s="2">
        <v>13000</v>
      </c>
      <c r="I453" s="5">
        <f t="shared" si="41"/>
        <v>320840</v>
      </c>
      <c r="J453" s="2">
        <v>676000</v>
      </c>
      <c r="K453" s="5">
        <f t="shared" si="42"/>
        <v>16683680</v>
      </c>
      <c r="L453">
        <v>34</v>
      </c>
      <c r="M453" t="s">
        <v>45</v>
      </c>
      <c r="N453" t="s">
        <v>18</v>
      </c>
    </row>
    <row r="454" spans="1:14" x14ac:dyDescent="0.45">
      <c r="A454">
        <v>1640</v>
      </c>
      <c r="B454" t="s">
        <v>14</v>
      </c>
      <c r="C454" t="s">
        <v>568</v>
      </c>
      <c r="D454" t="s">
        <v>571</v>
      </c>
      <c r="E454">
        <v>3</v>
      </c>
      <c r="F454" s="1">
        <f t="shared" si="39"/>
        <v>2.1418603896455117</v>
      </c>
      <c r="G454" s="1">
        <f t="shared" si="40"/>
        <v>2.571107997946156</v>
      </c>
      <c r="H454" s="2">
        <v>12000</v>
      </c>
      <c r="I454" s="5">
        <f t="shared" si="41"/>
        <v>296160</v>
      </c>
      <c r="J454" s="2">
        <v>624000</v>
      </c>
      <c r="K454" s="5">
        <f t="shared" si="42"/>
        <v>15400320</v>
      </c>
      <c r="L454">
        <v>32</v>
      </c>
      <c r="M454" t="s">
        <v>62</v>
      </c>
      <c r="N454" t="s">
        <v>18</v>
      </c>
    </row>
    <row r="455" spans="1:14" x14ac:dyDescent="0.45">
      <c r="A455">
        <v>1641</v>
      </c>
      <c r="B455" t="s">
        <v>14</v>
      </c>
      <c r="C455" t="s">
        <v>568</v>
      </c>
      <c r="D455" t="s">
        <v>572</v>
      </c>
      <c r="E455">
        <v>4</v>
      </c>
      <c r="F455" s="1">
        <f t="shared" si="39"/>
        <v>1.6063952922341338</v>
      </c>
      <c r="G455" s="1">
        <f t="shared" si="40"/>
        <v>1.9283309984596169</v>
      </c>
      <c r="H455" s="2">
        <v>9000</v>
      </c>
      <c r="I455" s="5">
        <f t="shared" si="41"/>
        <v>222120</v>
      </c>
      <c r="J455" s="2">
        <v>468000</v>
      </c>
      <c r="K455" s="5">
        <f t="shared" si="42"/>
        <v>11550240</v>
      </c>
      <c r="L455">
        <v>32</v>
      </c>
      <c r="M455" t="s">
        <v>45</v>
      </c>
      <c r="N455" t="s">
        <v>18</v>
      </c>
    </row>
    <row r="456" spans="1:14" x14ac:dyDescent="0.45">
      <c r="A456">
        <v>1642</v>
      </c>
      <c r="B456" t="s">
        <v>14</v>
      </c>
      <c r="C456" t="s">
        <v>568</v>
      </c>
      <c r="D456" t="s">
        <v>573</v>
      </c>
      <c r="E456">
        <v>5</v>
      </c>
      <c r="F456" s="1">
        <f t="shared" si="39"/>
        <v>1.6063952922341338</v>
      </c>
      <c r="G456" s="1">
        <f t="shared" si="40"/>
        <v>1.9283309984596169</v>
      </c>
      <c r="H456" s="2">
        <v>9000</v>
      </c>
      <c r="I456" s="5">
        <f t="shared" si="41"/>
        <v>222120</v>
      </c>
      <c r="J456" s="2">
        <v>468000</v>
      </c>
      <c r="K456" s="5">
        <f t="shared" si="42"/>
        <v>11550240</v>
      </c>
      <c r="L456">
        <v>31</v>
      </c>
      <c r="M456" t="s">
        <v>26</v>
      </c>
      <c r="N456" t="s">
        <v>18</v>
      </c>
    </row>
    <row r="457" spans="1:14" x14ac:dyDescent="0.45">
      <c r="A457">
        <v>1643</v>
      </c>
      <c r="B457" t="s">
        <v>14</v>
      </c>
      <c r="C457" t="s">
        <v>568</v>
      </c>
      <c r="D457" t="s">
        <v>574</v>
      </c>
      <c r="E457">
        <v>6</v>
      </c>
      <c r="F457" s="1">
        <f t="shared" si="39"/>
        <v>1.6063952922341338</v>
      </c>
      <c r="G457" s="1">
        <f t="shared" si="40"/>
        <v>1.9283309984596169</v>
      </c>
      <c r="H457" s="2">
        <v>9000</v>
      </c>
      <c r="I457" s="5">
        <f t="shared" si="41"/>
        <v>222120</v>
      </c>
      <c r="J457" s="2">
        <v>468000</v>
      </c>
      <c r="K457" s="5">
        <f t="shared" si="42"/>
        <v>11550240</v>
      </c>
      <c r="L457">
        <v>34</v>
      </c>
      <c r="M457" t="s">
        <v>61</v>
      </c>
      <c r="N457" t="s">
        <v>18</v>
      </c>
    </row>
    <row r="458" spans="1:14" x14ac:dyDescent="0.45">
      <c r="A458">
        <v>1644</v>
      </c>
      <c r="B458" t="s">
        <v>14</v>
      </c>
      <c r="C458" t="s">
        <v>568</v>
      </c>
      <c r="D458" t="s">
        <v>575</v>
      </c>
      <c r="E458">
        <v>7</v>
      </c>
      <c r="F458" s="1">
        <f t="shared" si="39"/>
        <v>1.4993022727518581</v>
      </c>
      <c r="G458" s="1">
        <f t="shared" si="40"/>
        <v>1.7997755985623092</v>
      </c>
      <c r="H458" s="2">
        <v>8400</v>
      </c>
      <c r="I458" s="5">
        <f t="shared" si="41"/>
        <v>207312</v>
      </c>
      <c r="J458" s="2">
        <v>436800</v>
      </c>
      <c r="K458" s="5">
        <f t="shared" si="42"/>
        <v>10780224</v>
      </c>
      <c r="L458">
        <v>31</v>
      </c>
      <c r="M458" t="s">
        <v>70</v>
      </c>
      <c r="N458" t="s">
        <v>18</v>
      </c>
    </row>
    <row r="459" spans="1:14" x14ac:dyDescent="0.45">
      <c r="A459">
        <v>1645</v>
      </c>
      <c r="B459" t="s">
        <v>14</v>
      </c>
      <c r="C459" t="s">
        <v>568</v>
      </c>
      <c r="D459" t="s">
        <v>576</v>
      </c>
      <c r="E459">
        <v>8</v>
      </c>
      <c r="F459" s="1">
        <f t="shared" si="39"/>
        <v>1.4814534361714788</v>
      </c>
      <c r="G459" s="1">
        <f t="shared" si="40"/>
        <v>1.7783496985794245</v>
      </c>
      <c r="H459" s="2">
        <v>8300</v>
      </c>
      <c r="I459" s="5">
        <f t="shared" si="41"/>
        <v>204844</v>
      </c>
      <c r="J459" s="2">
        <v>431600</v>
      </c>
      <c r="K459" s="5">
        <f t="shared" si="42"/>
        <v>10651888</v>
      </c>
      <c r="L459">
        <v>29</v>
      </c>
      <c r="M459" t="s">
        <v>75</v>
      </c>
      <c r="N459" t="s">
        <v>18</v>
      </c>
    </row>
    <row r="460" spans="1:14" x14ac:dyDescent="0.45">
      <c r="A460">
        <v>1646</v>
      </c>
      <c r="B460" t="s">
        <v>14</v>
      </c>
      <c r="C460" t="s">
        <v>568</v>
      </c>
      <c r="D460" t="s">
        <v>577</v>
      </c>
      <c r="E460">
        <v>9</v>
      </c>
      <c r="F460" s="1">
        <f t="shared" si="39"/>
        <v>1.0887790314031351</v>
      </c>
      <c r="G460" s="1">
        <f t="shared" si="40"/>
        <v>1.3069798989559627</v>
      </c>
      <c r="H460" s="2">
        <v>6100</v>
      </c>
      <c r="I460" s="5">
        <f t="shared" si="41"/>
        <v>150548</v>
      </c>
      <c r="J460" s="2">
        <v>317200</v>
      </c>
      <c r="K460" s="5">
        <f t="shared" si="42"/>
        <v>7828496</v>
      </c>
      <c r="L460">
        <v>33</v>
      </c>
      <c r="M460" t="s">
        <v>28</v>
      </c>
      <c r="N460" t="s">
        <v>18</v>
      </c>
    </row>
    <row r="461" spans="1:14" x14ac:dyDescent="0.45">
      <c r="A461">
        <v>1647</v>
      </c>
      <c r="B461" t="s">
        <v>14</v>
      </c>
      <c r="C461" t="s">
        <v>568</v>
      </c>
      <c r="D461" t="s">
        <v>578</v>
      </c>
      <c r="E461">
        <v>10</v>
      </c>
      <c r="F461" s="1">
        <f t="shared" si="39"/>
        <v>0.8745929924385839</v>
      </c>
      <c r="G461" s="1">
        <f t="shared" si="40"/>
        <v>1.0498690991613471</v>
      </c>
      <c r="H461" s="2">
        <v>4900</v>
      </c>
      <c r="I461" s="5">
        <f t="shared" si="41"/>
        <v>120932</v>
      </c>
      <c r="J461" s="2">
        <v>254800</v>
      </c>
      <c r="K461" s="5">
        <f t="shared" si="42"/>
        <v>6288464</v>
      </c>
      <c r="L461">
        <v>27</v>
      </c>
      <c r="M461" t="s">
        <v>26</v>
      </c>
      <c r="N461" t="s">
        <v>34</v>
      </c>
    </row>
    <row r="462" spans="1:14" x14ac:dyDescent="0.45">
      <c r="A462">
        <v>1648</v>
      </c>
      <c r="B462" t="s">
        <v>14</v>
      </c>
      <c r="C462" t="s">
        <v>568</v>
      </c>
      <c r="D462" t="s">
        <v>579</v>
      </c>
      <c r="E462">
        <v>11</v>
      </c>
      <c r="F462" s="1">
        <f t="shared" si="39"/>
        <v>0.73180229979554978</v>
      </c>
      <c r="G462" s="1">
        <f t="shared" si="40"/>
        <v>0.8784618992982699</v>
      </c>
      <c r="H462" s="2">
        <v>4100</v>
      </c>
      <c r="I462" s="5">
        <f t="shared" si="41"/>
        <v>101188</v>
      </c>
      <c r="J462" s="2">
        <v>213200</v>
      </c>
      <c r="K462" s="5">
        <f t="shared" si="42"/>
        <v>5261776</v>
      </c>
      <c r="L462">
        <v>35</v>
      </c>
      <c r="M462" t="s">
        <v>28</v>
      </c>
      <c r="N462" t="s">
        <v>18</v>
      </c>
    </row>
    <row r="463" spans="1:14" x14ac:dyDescent="0.45">
      <c r="A463">
        <v>1649</v>
      </c>
      <c r="B463" t="s">
        <v>14</v>
      </c>
      <c r="C463" t="s">
        <v>568</v>
      </c>
      <c r="D463" t="s">
        <v>580</v>
      </c>
      <c r="E463">
        <v>12</v>
      </c>
      <c r="F463" s="1">
        <f t="shared" si="39"/>
        <v>0.58901160715251566</v>
      </c>
      <c r="G463" s="1">
        <f t="shared" si="40"/>
        <v>0.70705469943519283</v>
      </c>
      <c r="H463" s="2">
        <v>3300</v>
      </c>
      <c r="I463" s="5">
        <f t="shared" si="41"/>
        <v>81444</v>
      </c>
      <c r="J463" s="2">
        <v>171600</v>
      </c>
      <c r="K463" s="5">
        <f t="shared" si="42"/>
        <v>4235088</v>
      </c>
      <c r="L463">
        <v>23</v>
      </c>
      <c r="M463" t="s">
        <v>26</v>
      </c>
      <c r="N463" t="s">
        <v>18</v>
      </c>
    </row>
    <row r="464" spans="1:14" x14ac:dyDescent="0.45">
      <c r="A464">
        <v>1650</v>
      </c>
      <c r="B464" t="s">
        <v>14</v>
      </c>
      <c r="C464" t="s">
        <v>568</v>
      </c>
      <c r="D464" t="s">
        <v>581</v>
      </c>
      <c r="E464">
        <v>13</v>
      </c>
      <c r="F464" s="1">
        <f t="shared" si="39"/>
        <v>0.58901160715251566</v>
      </c>
      <c r="G464" s="1">
        <f t="shared" si="40"/>
        <v>0.70705469943519283</v>
      </c>
      <c r="H464" s="2">
        <v>3300</v>
      </c>
      <c r="I464" s="5">
        <f t="shared" si="41"/>
        <v>81444</v>
      </c>
      <c r="J464" s="2">
        <v>171600</v>
      </c>
      <c r="K464" s="5">
        <f t="shared" si="42"/>
        <v>4235088</v>
      </c>
      <c r="L464">
        <v>21</v>
      </c>
      <c r="M464" t="s">
        <v>40</v>
      </c>
      <c r="N464" t="s">
        <v>18</v>
      </c>
    </row>
    <row r="465" spans="1:14" x14ac:dyDescent="0.45">
      <c r="A465">
        <v>1651</v>
      </c>
      <c r="B465" t="s">
        <v>14</v>
      </c>
      <c r="C465" t="s">
        <v>568</v>
      </c>
      <c r="D465" t="s">
        <v>582</v>
      </c>
      <c r="E465">
        <v>14</v>
      </c>
      <c r="F465" s="1">
        <f t="shared" si="39"/>
        <v>0.51761626083099865</v>
      </c>
      <c r="G465" s="1">
        <f t="shared" si="40"/>
        <v>0.6213510995036543</v>
      </c>
      <c r="H465" s="2">
        <v>2900</v>
      </c>
      <c r="I465" s="5">
        <f t="shared" si="41"/>
        <v>71572</v>
      </c>
      <c r="J465" s="2">
        <v>150800</v>
      </c>
      <c r="K465" s="5">
        <f t="shared" si="42"/>
        <v>3721744</v>
      </c>
      <c r="L465">
        <v>28</v>
      </c>
      <c r="M465" t="s">
        <v>17</v>
      </c>
      <c r="N465" t="s">
        <v>18</v>
      </c>
    </row>
    <row r="466" spans="1:14" x14ac:dyDescent="0.45">
      <c r="A466">
        <v>1652</v>
      </c>
      <c r="B466" t="s">
        <v>14</v>
      </c>
      <c r="C466" t="s">
        <v>568</v>
      </c>
      <c r="D466" t="s">
        <v>583</v>
      </c>
      <c r="E466">
        <v>15</v>
      </c>
      <c r="F466" s="1">
        <f t="shared" si="39"/>
        <v>0.44622091450948159</v>
      </c>
      <c r="G466" s="1">
        <f t="shared" si="40"/>
        <v>0.53564749957211577</v>
      </c>
      <c r="H466" s="2">
        <v>2500</v>
      </c>
      <c r="I466" s="5">
        <f t="shared" si="41"/>
        <v>61700</v>
      </c>
      <c r="J466" s="2">
        <v>130000</v>
      </c>
      <c r="K466" s="5">
        <f t="shared" si="42"/>
        <v>3208400</v>
      </c>
      <c r="L466">
        <v>22</v>
      </c>
      <c r="M466" t="s">
        <v>59</v>
      </c>
      <c r="N466" t="s">
        <v>18</v>
      </c>
    </row>
    <row r="467" spans="1:14" x14ac:dyDescent="0.45">
      <c r="A467">
        <v>1653</v>
      </c>
      <c r="B467" t="s">
        <v>14</v>
      </c>
      <c r="C467" t="s">
        <v>568</v>
      </c>
      <c r="D467" t="s">
        <v>584</v>
      </c>
      <c r="E467">
        <v>16</v>
      </c>
      <c r="F467" s="1">
        <f t="shared" si="39"/>
        <v>0.39267440476834381</v>
      </c>
      <c r="G467" s="1">
        <f t="shared" si="40"/>
        <v>0.47136979962346193</v>
      </c>
      <c r="H467" s="2">
        <v>2200</v>
      </c>
      <c r="I467" s="5">
        <f t="shared" si="41"/>
        <v>54296</v>
      </c>
      <c r="J467" s="2">
        <v>114400</v>
      </c>
      <c r="K467" s="5">
        <f t="shared" si="42"/>
        <v>2823392</v>
      </c>
      <c r="L467">
        <v>19</v>
      </c>
      <c r="M467" t="s">
        <v>17</v>
      </c>
      <c r="N467" t="s">
        <v>18</v>
      </c>
    </row>
    <row r="468" spans="1:14" x14ac:dyDescent="0.45">
      <c r="A468">
        <v>1654</v>
      </c>
      <c r="B468" t="s">
        <v>14</v>
      </c>
      <c r="C468" t="s">
        <v>568</v>
      </c>
      <c r="D468" t="s">
        <v>585</v>
      </c>
      <c r="E468">
        <v>17</v>
      </c>
      <c r="F468" s="1">
        <f t="shared" si="39"/>
        <v>0.37482556818796453</v>
      </c>
      <c r="G468" s="1">
        <f t="shared" si="40"/>
        <v>0.44994389964057729</v>
      </c>
      <c r="H468" s="2">
        <v>2100</v>
      </c>
      <c r="I468" s="5">
        <f t="shared" si="41"/>
        <v>51828</v>
      </c>
      <c r="J468" s="2">
        <v>109200</v>
      </c>
      <c r="K468" s="5">
        <f t="shared" si="42"/>
        <v>2695056</v>
      </c>
      <c r="L468">
        <v>20</v>
      </c>
      <c r="M468" t="s">
        <v>45</v>
      </c>
      <c r="N468" t="s">
        <v>18</v>
      </c>
    </row>
    <row r="469" spans="1:14" x14ac:dyDescent="0.45">
      <c r="A469">
        <v>1655</v>
      </c>
      <c r="B469" t="s">
        <v>14</v>
      </c>
      <c r="C469" t="s">
        <v>568</v>
      </c>
      <c r="D469" t="s">
        <v>586</v>
      </c>
      <c r="E469">
        <v>18</v>
      </c>
      <c r="F469" s="1">
        <f t="shared" si="39"/>
        <v>0.35697673160758525</v>
      </c>
      <c r="G469" s="1">
        <f t="shared" si="40"/>
        <v>0.42851799965769266</v>
      </c>
      <c r="H469" s="2">
        <v>2000</v>
      </c>
      <c r="I469" s="5">
        <f t="shared" si="41"/>
        <v>49360</v>
      </c>
      <c r="J469" s="2">
        <v>104000</v>
      </c>
      <c r="K469" s="5">
        <f t="shared" si="42"/>
        <v>2566720</v>
      </c>
      <c r="L469">
        <v>22</v>
      </c>
      <c r="M469" t="s">
        <v>169</v>
      </c>
      <c r="N469" t="s">
        <v>18</v>
      </c>
    </row>
    <row r="470" spans="1:14" x14ac:dyDescent="0.45">
      <c r="A470">
        <v>1656</v>
      </c>
      <c r="B470" t="s">
        <v>14</v>
      </c>
      <c r="C470" t="s">
        <v>568</v>
      </c>
      <c r="D470" t="s">
        <v>587</v>
      </c>
      <c r="E470">
        <v>19</v>
      </c>
      <c r="F470" s="1">
        <f t="shared" si="39"/>
        <v>0.35697673160758525</v>
      </c>
      <c r="G470" s="1">
        <f t="shared" si="40"/>
        <v>0.42851799965769266</v>
      </c>
      <c r="H470" s="2">
        <v>2000</v>
      </c>
      <c r="I470" s="5">
        <f t="shared" si="41"/>
        <v>49360</v>
      </c>
      <c r="J470" s="2">
        <v>104000</v>
      </c>
      <c r="K470" s="5">
        <f t="shared" si="42"/>
        <v>2566720</v>
      </c>
      <c r="L470">
        <v>20</v>
      </c>
      <c r="M470" t="s">
        <v>45</v>
      </c>
      <c r="N470" t="s">
        <v>401</v>
      </c>
    </row>
    <row r="471" spans="1:14" x14ac:dyDescent="0.45">
      <c r="A471">
        <v>1657</v>
      </c>
      <c r="B471" t="s">
        <v>14</v>
      </c>
      <c r="C471" t="s">
        <v>568</v>
      </c>
      <c r="D471" t="s">
        <v>588</v>
      </c>
      <c r="E471">
        <v>20</v>
      </c>
      <c r="F471" s="1">
        <f t="shared" si="39"/>
        <v>0.23203487554493044</v>
      </c>
      <c r="G471" s="1">
        <f t="shared" si="40"/>
        <v>0.27853669977750023</v>
      </c>
      <c r="H471" s="2">
        <v>1300</v>
      </c>
      <c r="I471" s="5">
        <f t="shared" si="41"/>
        <v>32084</v>
      </c>
      <c r="J471" s="2">
        <v>67600</v>
      </c>
      <c r="K471" s="5">
        <f t="shared" si="42"/>
        <v>1668368</v>
      </c>
      <c r="L471">
        <v>23</v>
      </c>
      <c r="M471" t="s">
        <v>48</v>
      </c>
      <c r="N471" t="s">
        <v>18</v>
      </c>
    </row>
    <row r="472" spans="1:14" x14ac:dyDescent="0.45">
      <c r="A472">
        <v>1658</v>
      </c>
      <c r="B472" t="s">
        <v>14</v>
      </c>
      <c r="C472" t="s">
        <v>568</v>
      </c>
      <c r="D472" t="s">
        <v>589</v>
      </c>
      <c r="E472">
        <v>21</v>
      </c>
      <c r="F472" s="1">
        <f t="shared" si="39"/>
        <v>0.21418603896455116</v>
      </c>
      <c r="G472" s="1">
        <f t="shared" si="40"/>
        <v>0.2571107997946156</v>
      </c>
      <c r="H472" s="2">
        <v>1200</v>
      </c>
      <c r="I472" s="5">
        <f t="shared" si="41"/>
        <v>29616</v>
      </c>
      <c r="J472" s="2">
        <v>62400</v>
      </c>
      <c r="K472" s="5">
        <f t="shared" si="42"/>
        <v>1540032</v>
      </c>
      <c r="L472">
        <v>18</v>
      </c>
      <c r="M472" t="s">
        <v>73</v>
      </c>
      <c r="N472" t="s">
        <v>18</v>
      </c>
    </row>
    <row r="473" spans="1:14" x14ac:dyDescent="0.45">
      <c r="A473">
        <v>1659</v>
      </c>
      <c r="B473" t="s">
        <v>14</v>
      </c>
      <c r="C473" t="s">
        <v>568</v>
      </c>
      <c r="D473" t="s">
        <v>590</v>
      </c>
      <c r="E473">
        <v>22</v>
      </c>
      <c r="F473" s="1">
        <f t="shared" si="39"/>
        <v>0.1963372023841719</v>
      </c>
      <c r="G473" s="1">
        <f t="shared" si="40"/>
        <v>0.23568489981173096</v>
      </c>
      <c r="H473" s="2">
        <v>1100</v>
      </c>
      <c r="I473" s="5">
        <f t="shared" si="41"/>
        <v>27148</v>
      </c>
      <c r="J473" s="2">
        <v>57200</v>
      </c>
      <c r="K473" s="5">
        <f t="shared" si="42"/>
        <v>1411696</v>
      </c>
      <c r="L473">
        <v>23</v>
      </c>
      <c r="M473" t="s">
        <v>28</v>
      </c>
      <c r="N473" t="s">
        <v>18</v>
      </c>
    </row>
    <row r="474" spans="1:14" x14ac:dyDescent="0.45">
      <c r="A474">
        <v>1660</v>
      </c>
      <c r="B474" t="s">
        <v>14</v>
      </c>
      <c r="C474" t="s">
        <v>568</v>
      </c>
      <c r="D474" t="s">
        <v>591</v>
      </c>
      <c r="E474">
        <v>23</v>
      </c>
      <c r="F474" s="1">
        <f t="shared" si="39"/>
        <v>0.17848836580379263</v>
      </c>
      <c r="G474" s="1">
        <f t="shared" si="40"/>
        <v>0.21425899982884633</v>
      </c>
      <c r="H474" s="2">
        <v>1000</v>
      </c>
      <c r="I474" s="5">
        <f t="shared" si="41"/>
        <v>24680</v>
      </c>
      <c r="J474" s="2">
        <v>52000</v>
      </c>
      <c r="K474" s="5">
        <f t="shared" si="42"/>
        <v>1283360</v>
      </c>
      <c r="L474">
        <v>19</v>
      </c>
      <c r="M474" t="s">
        <v>40</v>
      </c>
      <c r="N474" t="s">
        <v>18</v>
      </c>
    </row>
    <row r="475" spans="1:14" x14ac:dyDescent="0.45">
      <c r="A475">
        <v>1661</v>
      </c>
      <c r="B475" t="s">
        <v>14</v>
      </c>
      <c r="C475" t="s">
        <v>568</v>
      </c>
      <c r="D475" t="s">
        <v>592</v>
      </c>
      <c r="E475">
        <v>24</v>
      </c>
      <c r="F475" s="1">
        <f t="shared" si="39"/>
        <v>0.17848836580379263</v>
      </c>
      <c r="G475" s="1">
        <f t="shared" si="40"/>
        <v>0.21425899982884633</v>
      </c>
      <c r="H475" s="2">
        <v>1000</v>
      </c>
      <c r="I475" s="5">
        <f t="shared" si="41"/>
        <v>24680</v>
      </c>
      <c r="J475" s="2">
        <v>52000</v>
      </c>
      <c r="K475" s="5">
        <f t="shared" si="42"/>
        <v>1283360</v>
      </c>
      <c r="L475">
        <v>19</v>
      </c>
      <c r="M475" t="s">
        <v>45</v>
      </c>
      <c r="N475" t="s">
        <v>18</v>
      </c>
    </row>
    <row r="476" spans="1:14" x14ac:dyDescent="0.45">
      <c r="A476">
        <v>1662</v>
      </c>
      <c r="B476" t="s">
        <v>14</v>
      </c>
      <c r="C476" t="s">
        <v>568</v>
      </c>
      <c r="D476" t="s">
        <v>593</v>
      </c>
      <c r="E476">
        <v>25</v>
      </c>
      <c r="F476" s="1">
        <f t="shared" si="39"/>
        <v>0.16063952922341337</v>
      </c>
      <c r="G476" s="1">
        <f t="shared" si="40"/>
        <v>0.1928330998459617</v>
      </c>
      <c r="H476" s="2">
        <v>900</v>
      </c>
      <c r="I476" s="5">
        <f t="shared" si="41"/>
        <v>22212</v>
      </c>
      <c r="J476" s="2">
        <v>46800</v>
      </c>
      <c r="K476" s="5">
        <f t="shared" si="42"/>
        <v>1155024</v>
      </c>
      <c r="L476">
        <v>27</v>
      </c>
      <c r="M476" t="s">
        <v>50</v>
      </c>
      <c r="N476" t="s">
        <v>594</v>
      </c>
    </row>
    <row r="477" spans="1:14" x14ac:dyDescent="0.45">
      <c r="A477">
        <v>1722</v>
      </c>
      <c r="B477" t="s">
        <v>14</v>
      </c>
      <c r="C477" t="s">
        <v>596</v>
      </c>
      <c r="D477" t="s">
        <v>597</v>
      </c>
      <c r="E477">
        <v>1</v>
      </c>
      <c r="F477" s="1">
        <f t="shared" si="39"/>
        <v>2.855813852860682</v>
      </c>
      <c r="G477" s="1">
        <f t="shared" si="40"/>
        <v>3.4281439972615413</v>
      </c>
      <c r="H477" s="2">
        <v>16000</v>
      </c>
      <c r="I477" s="5">
        <f t="shared" si="41"/>
        <v>394880</v>
      </c>
      <c r="J477" s="2">
        <v>832000</v>
      </c>
      <c r="K477" s="5">
        <f t="shared" si="42"/>
        <v>20533760</v>
      </c>
      <c r="L477">
        <v>34</v>
      </c>
      <c r="M477" t="s">
        <v>17</v>
      </c>
      <c r="N477" t="s">
        <v>18</v>
      </c>
    </row>
    <row r="478" spans="1:14" x14ac:dyDescent="0.45">
      <c r="A478">
        <v>1723</v>
      </c>
      <c r="B478" t="s">
        <v>14</v>
      </c>
      <c r="C478" t="s">
        <v>596</v>
      </c>
      <c r="D478" t="s">
        <v>598</v>
      </c>
      <c r="E478">
        <v>2</v>
      </c>
      <c r="F478" s="1">
        <f t="shared" si="39"/>
        <v>2.6773254870568897</v>
      </c>
      <c r="G478" s="1">
        <f t="shared" si="40"/>
        <v>3.2138849974326948</v>
      </c>
      <c r="H478" s="2">
        <v>15000</v>
      </c>
      <c r="I478" s="5">
        <f t="shared" si="41"/>
        <v>370200</v>
      </c>
      <c r="J478" s="2">
        <v>780000</v>
      </c>
      <c r="K478" s="5">
        <f t="shared" si="42"/>
        <v>19250400</v>
      </c>
      <c r="L478">
        <v>32</v>
      </c>
      <c r="M478" t="s">
        <v>38</v>
      </c>
      <c r="N478" t="s">
        <v>18</v>
      </c>
    </row>
    <row r="479" spans="1:14" x14ac:dyDescent="0.45">
      <c r="A479">
        <v>1724</v>
      </c>
      <c r="B479" t="s">
        <v>14</v>
      </c>
      <c r="C479" t="s">
        <v>596</v>
      </c>
      <c r="D479" t="s">
        <v>599</v>
      </c>
      <c r="E479">
        <v>3</v>
      </c>
      <c r="F479" s="1">
        <f t="shared" si="39"/>
        <v>2.6773254870568897</v>
      </c>
      <c r="G479" s="1">
        <f t="shared" si="40"/>
        <v>3.2138849974326948</v>
      </c>
      <c r="H479" s="2">
        <v>15000</v>
      </c>
      <c r="I479" s="5">
        <f t="shared" si="41"/>
        <v>370200</v>
      </c>
      <c r="J479" s="2">
        <v>780000</v>
      </c>
      <c r="K479" s="5">
        <f t="shared" si="42"/>
        <v>19250400</v>
      </c>
      <c r="L479">
        <v>29</v>
      </c>
      <c r="M479" t="s">
        <v>105</v>
      </c>
      <c r="N479" t="s">
        <v>18</v>
      </c>
    </row>
    <row r="480" spans="1:14" x14ac:dyDescent="0.45">
      <c r="A480">
        <v>1725</v>
      </c>
      <c r="B480" t="s">
        <v>14</v>
      </c>
      <c r="C480" t="s">
        <v>596</v>
      </c>
      <c r="D480" t="s">
        <v>600</v>
      </c>
      <c r="E480">
        <v>4</v>
      </c>
      <c r="F480" s="1">
        <f t="shared" si="39"/>
        <v>2.3203487554493041</v>
      </c>
      <c r="G480" s="1">
        <f t="shared" si="40"/>
        <v>2.7853669977750024</v>
      </c>
      <c r="H480" s="2">
        <v>13000</v>
      </c>
      <c r="I480" s="5">
        <f t="shared" si="41"/>
        <v>320840</v>
      </c>
      <c r="J480" s="2">
        <v>676000</v>
      </c>
      <c r="K480" s="5">
        <f t="shared" si="42"/>
        <v>16683680</v>
      </c>
      <c r="L480">
        <v>28</v>
      </c>
      <c r="M480" t="s">
        <v>72</v>
      </c>
      <c r="N480" t="s">
        <v>18</v>
      </c>
    </row>
    <row r="481" spans="1:14" x14ac:dyDescent="0.45">
      <c r="A481">
        <v>1726</v>
      </c>
      <c r="B481" t="s">
        <v>14</v>
      </c>
      <c r="C481" t="s">
        <v>596</v>
      </c>
      <c r="D481" t="s">
        <v>601</v>
      </c>
      <c r="E481">
        <v>5</v>
      </c>
      <c r="F481" s="1">
        <f t="shared" si="39"/>
        <v>2.3203487554493041</v>
      </c>
      <c r="G481" s="1">
        <f t="shared" si="40"/>
        <v>2.7853669977750024</v>
      </c>
      <c r="H481" s="2">
        <v>13000</v>
      </c>
      <c r="I481" s="5">
        <f t="shared" si="41"/>
        <v>320840</v>
      </c>
      <c r="J481" s="2">
        <v>676000</v>
      </c>
      <c r="K481" s="5">
        <f t="shared" si="42"/>
        <v>16683680</v>
      </c>
      <c r="L481">
        <v>32</v>
      </c>
      <c r="M481" t="s">
        <v>28</v>
      </c>
      <c r="N481" t="s">
        <v>18</v>
      </c>
    </row>
    <row r="482" spans="1:14" x14ac:dyDescent="0.45">
      <c r="A482">
        <v>1727</v>
      </c>
      <c r="B482" t="s">
        <v>14</v>
      </c>
      <c r="C482" t="s">
        <v>596</v>
      </c>
      <c r="D482" t="s">
        <v>602</v>
      </c>
      <c r="E482">
        <v>6</v>
      </c>
      <c r="F482" s="1">
        <f t="shared" si="39"/>
        <v>1.9633720238417189</v>
      </c>
      <c r="G482" s="1">
        <f t="shared" si="40"/>
        <v>2.3568489981173095</v>
      </c>
      <c r="H482" s="2">
        <v>11000</v>
      </c>
      <c r="I482" s="5">
        <f t="shared" si="41"/>
        <v>271480</v>
      </c>
      <c r="J482" s="2">
        <v>572000</v>
      </c>
      <c r="K482" s="5">
        <f t="shared" si="42"/>
        <v>14116960</v>
      </c>
      <c r="L482">
        <v>29</v>
      </c>
      <c r="M482" t="s">
        <v>70</v>
      </c>
      <c r="N482" t="s">
        <v>18</v>
      </c>
    </row>
    <row r="483" spans="1:14" x14ac:dyDescent="0.45">
      <c r="A483">
        <v>1728</v>
      </c>
      <c r="B483" t="s">
        <v>14</v>
      </c>
      <c r="C483" t="s">
        <v>596</v>
      </c>
      <c r="D483" t="s">
        <v>319</v>
      </c>
      <c r="E483">
        <v>7</v>
      </c>
      <c r="F483" s="1">
        <f t="shared" si="39"/>
        <v>1.6063952922341338</v>
      </c>
      <c r="G483" s="1">
        <f t="shared" si="40"/>
        <v>1.9283309984596169</v>
      </c>
      <c r="H483" s="2">
        <v>9000</v>
      </c>
      <c r="I483" s="5">
        <f t="shared" si="41"/>
        <v>222120</v>
      </c>
      <c r="J483" s="2">
        <v>468000</v>
      </c>
      <c r="K483" s="5">
        <f t="shared" si="42"/>
        <v>11550240</v>
      </c>
      <c r="L483">
        <v>25</v>
      </c>
      <c r="M483" t="s">
        <v>33</v>
      </c>
      <c r="N483" t="s">
        <v>18</v>
      </c>
    </row>
    <row r="484" spans="1:14" x14ac:dyDescent="0.45">
      <c r="A484">
        <v>1729</v>
      </c>
      <c r="B484" t="s">
        <v>14</v>
      </c>
      <c r="C484" t="s">
        <v>596</v>
      </c>
      <c r="D484" t="s">
        <v>603</v>
      </c>
      <c r="E484">
        <v>8</v>
      </c>
      <c r="F484" s="1">
        <f t="shared" si="39"/>
        <v>1.4100580898499617</v>
      </c>
      <c r="G484" s="1">
        <f t="shared" si="40"/>
        <v>1.692646098647886</v>
      </c>
      <c r="H484" s="2">
        <v>7900</v>
      </c>
      <c r="I484" s="5">
        <f t="shared" si="41"/>
        <v>194972</v>
      </c>
      <c r="J484" s="2">
        <v>410800</v>
      </c>
      <c r="K484" s="5">
        <f t="shared" si="42"/>
        <v>10138544</v>
      </c>
      <c r="L484">
        <v>36</v>
      </c>
      <c r="M484" t="s">
        <v>26</v>
      </c>
      <c r="N484" t="s">
        <v>57</v>
      </c>
    </row>
    <row r="485" spans="1:14" x14ac:dyDescent="0.45">
      <c r="A485">
        <v>1730</v>
      </c>
      <c r="B485" t="s">
        <v>14</v>
      </c>
      <c r="C485" t="s">
        <v>596</v>
      </c>
      <c r="D485" t="s">
        <v>604</v>
      </c>
      <c r="E485">
        <v>9</v>
      </c>
      <c r="F485" s="1">
        <f t="shared" si="39"/>
        <v>1.3386627435284448</v>
      </c>
      <c r="G485" s="1">
        <f t="shared" si="40"/>
        <v>1.6069424987163474</v>
      </c>
      <c r="H485" s="2">
        <v>7500</v>
      </c>
      <c r="I485" s="5">
        <f t="shared" si="41"/>
        <v>185100</v>
      </c>
      <c r="J485" s="2">
        <v>390000</v>
      </c>
      <c r="K485" s="5">
        <f t="shared" si="42"/>
        <v>9625200</v>
      </c>
      <c r="L485">
        <v>25</v>
      </c>
      <c r="M485" t="s">
        <v>28</v>
      </c>
      <c r="N485" t="s">
        <v>18</v>
      </c>
    </row>
    <row r="486" spans="1:14" x14ac:dyDescent="0.45">
      <c r="A486">
        <v>1731</v>
      </c>
      <c r="B486" t="s">
        <v>14</v>
      </c>
      <c r="C486" t="s">
        <v>596</v>
      </c>
      <c r="D486" t="s">
        <v>605</v>
      </c>
      <c r="E486">
        <v>10</v>
      </c>
      <c r="F486" s="1">
        <f t="shared" si="39"/>
        <v>1.1244767045638937</v>
      </c>
      <c r="G486" s="1">
        <f t="shared" si="40"/>
        <v>1.3498316989217318</v>
      </c>
      <c r="H486" s="2">
        <v>6300</v>
      </c>
      <c r="I486" s="5">
        <f t="shared" si="41"/>
        <v>155484</v>
      </c>
      <c r="J486" s="2">
        <v>327600</v>
      </c>
      <c r="K486" s="5">
        <f t="shared" si="42"/>
        <v>8085168</v>
      </c>
      <c r="L486">
        <v>29</v>
      </c>
      <c r="M486" t="s">
        <v>26</v>
      </c>
      <c r="N486" t="s">
        <v>104</v>
      </c>
    </row>
    <row r="487" spans="1:14" x14ac:dyDescent="0.45">
      <c r="A487">
        <v>1732</v>
      </c>
      <c r="B487" t="s">
        <v>14</v>
      </c>
      <c r="C487" t="s">
        <v>596</v>
      </c>
      <c r="D487" t="s">
        <v>606</v>
      </c>
      <c r="E487">
        <v>11</v>
      </c>
      <c r="F487" s="1">
        <f t="shared" si="39"/>
        <v>0.99953484850123875</v>
      </c>
      <c r="G487" s="1">
        <f t="shared" si="40"/>
        <v>1.1998503990415395</v>
      </c>
      <c r="H487" s="2">
        <v>5600</v>
      </c>
      <c r="I487" s="5">
        <f t="shared" si="41"/>
        <v>138208</v>
      </c>
      <c r="J487" s="2">
        <v>291200</v>
      </c>
      <c r="K487" s="5">
        <f t="shared" si="42"/>
        <v>7186816</v>
      </c>
      <c r="L487">
        <v>21</v>
      </c>
      <c r="M487" t="s">
        <v>62</v>
      </c>
      <c r="N487" t="s">
        <v>18</v>
      </c>
    </row>
    <row r="488" spans="1:14" x14ac:dyDescent="0.45">
      <c r="A488">
        <v>1733</v>
      </c>
      <c r="B488" t="s">
        <v>14</v>
      </c>
      <c r="C488" t="s">
        <v>596</v>
      </c>
      <c r="D488" t="s">
        <v>607</v>
      </c>
      <c r="E488">
        <v>12</v>
      </c>
      <c r="F488" s="1">
        <f t="shared" si="39"/>
        <v>0.8745929924385839</v>
      </c>
      <c r="G488" s="1">
        <f t="shared" si="40"/>
        <v>1.0498690991613471</v>
      </c>
      <c r="H488" s="2">
        <v>4900</v>
      </c>
      <c r="I488" s="5">
        <f t="shared" si="41"/>
        <v>120932</v>
      </c>
      <c r="J488" s="2">
        <v>254800</v>
      </c>
      <c r="K488" s="5">
        <f t="shared" si="42"/>
        <v>6288464</v>
      </c>
      <c r="L488">
        <v>23</v>
      </c>
      <c r="M488" t="s">
        <v>40</v>
      </c>
      <c r="N488" t="s">
        <v>18</v>
      </c>
    </row>
    <row r="489" spans="1:14" x14ac:dyDescent="0.45">
      <c r="A489">
        <v>1734</v>
      </c>
      <c r="B489" t="s">
        <v>14</v>
      </c>
      <c r="C489" t="s">
        <v>596</v>
      </c>
      <c r="D489" t="s">
        <v>608</v>
      </c>
      <c r="E489">
        <v>13</v>
      </c>
      <c r="F489" s="1">
        <f t="shared" si="39"/>
        <v>0.82104648269744618</v>
      </c>
      <c r="G489" s="1">
        <f t="shared" si="40"/>
        <v>0.98559139921269312</v>
      </c>
      <c r="H489" s="2">
        <v>4600</v>
      </c>
      <c r="I489" s="5">
        <f t="shared" si="41"/>
        <v>113528</v>
      </c>
      <c r="J489" s="2">
        <v>239200</v>
      </c>
      <c r="K489" s="5">
        <f t="shared" si="42"/>
        <v>5903456</v>
      </c>
      <c r="L489">
        <v>41</v>
      </c>
      <c r="M489" t="s">
        <v>28</v>
      </c>
      <c r="N489" t="s">
        <v>18</v>
      </c>
    </row>
    <row r="490" spans="1:14" x14ac:dyDescent="0.45">
      <c r="A490">
        <v>1735</v>
      </c>
      <c r="B490" t="s">
        <v>14</v>
      </c>
      <c r="C490" t="s">
        <v>596</v>
      </c>
      <c r="D490" t="s">
        <v>609</v>
      </c>
      <c r="E490">
        <v>14</v>
      </c>
      <c r="F490" s="1">
        <f t="shared" si="39"/>
        <v>0.78534880953668762</v>
      </c>
      <c r="G490" s="1">
        <f t="shared" si="40"/>
        <v>0.94273959924692385</v>
      </c>
      <c r="H490" s="2">
        <v>4400</v>
      </c>
      <c r="I490" s="5">
        <f t="shared" si="41"/>
        <v>108592</v>
      </c>
      <c r="J490" s="2">
        <v>228800</v>
      </c>
      <c r="K490" s="5">
        <f t="shared" si="42"/>
        <v>5646784</v>
      </c>
      <c r="L490">
        <v>34</v>
      </c>
      <c r="M490" t="s">
        <v>17</v>
      </c>
      <c r="N490" t="s">
        <v>104</v>
      </c>
    </row>
    <row r="491" spans="1:14" x14ac:dyDescent="0.45">
      <c r="A491">
        <v>1736</v>
      </c>
      <c r="B491" t="s">
        <v>14</v>
      </c>
      <c r="C491" t="s">
        <v>596</v>
      </c>
      <c r="D491" t="s">
        <v>610</v>
      </c>
      <c r="E491">
        <v>15</v>
      </c>
      <c r="F491" s="1">
        <f t="shared" si="39"/>
        <v>0.74965113637592906</v>
      </c>
      <c r="G491" s="1">
        <f t="shared" si="40"/>
        <v>0.89988779928115459</v>
      </c>
      <c r="H491" s="2">
        <v>4200</v>
      </c>
      <c r="I491" s="5">
        <f t="shared" si="41"/>
        <v>103656</v>
      </c>
      <c r="J491" s="2">
        <v>218400</v>
      </c>
      <c r="K491" s="5">
        <f t="shared" si="42"/>
        <v>5390112</v>
      </c>
      <c r="L491">
        <v>24</v>
      </c>
      <c r="M491" t="s">
        <v>72</v>
      </c>
      <c r="N491" t="s">
        <v>18</v>
      </c>
    </row>
    <row r="492" spans="1:14" x14ac:dyDescent="0.45">
      <c r="A492">
        <v>1737</v>
      </c>
      <c r="B492" t="s">
        <v>14</v>
      </c>
      <c r="C492" t="s">
        <v>596</v>
      </c>
      <c r="D492" t="s">
        <v>611</v>
      </c>
      <c r="E492">
        <v>16</v>
      </c>
      <c r="F492" s="1">
        <f t="shared" si="39"/>
        <v>0.69610462663479133</v>
      </c>
      <c r="G492" s="1">
        <f t="shared" si="40"/>
        <v>0.83561009933250063</v>
      </c>
      <c r="H492" s="2">
        <v>3900</v>
      </c>
      <c r="I492" s="5">
        <f t="shared" si="41"/>
        <v>96252</v>
      </c>
      <c r="J492" s="2">
        <v>202800</v>
      </c>
      <c r="K492" s="5">
        <f t="shared" si="42"/>
        <v>5005104</v>
      </c>
      <c r="L492">
        <v>22</v>
      </c>
      <c r="M492" t="s">
        <v>70</v>
      </c>
      <c r="N492" t="s">
        <v>18</v>
      </c>
    </row>
    <row r="493" spans="1:14" x14ac:dyDescent="0.45">
      <c r="A493">
        <v>1738</v>
      </c>
      <c r="B493" t="s">
        <v>14</v>
      </c>
      <c r="C493" t="s">
        <v>596</v>
      </c>
      <c r="D493" t="s">
        <v>612</v>
      </c>
      <c r="E493">
        <v>17</v>
      </c>
      <c r="F493" s="1">
        <f t="shared" si="39"/>
        <v>0.58901160715251566</v>
      </c>
      <c r="G493" s="1">
        <f t="shared" si="40"/>
        <v>0.70705469943519283</v>
      </c>
      <c r="H493" s="2">
        <v>3300</v>
      </c>
      <c r="I493" s="5">
        <f t="shared" si="41"/>
        <v>81444</v>
      </c>
      <c r="J493" s="2">
        <v>171600</v>
      </c>
      <c r="K493" s="5">
        <f t="shared" si="42"/>
        <v>4235088</v>
      </c>
      <c r="L493">
        <v>22</v>
      </c>
      <c r="M493" t="s">
        <v>17</v>
      </c>
      <c r="N493" t="s">
        <v>18</v>
      </c>
    </row>
    <row r="494" spans="1:14" x14ac:dyDescent="0.45">
      <c r="A494">
        <v>1739</v>
      </c>
      <c r="B494" t="s">
        <v>14</v>
      </c>
      <c r="C494" t="s">
        <v>596</v>
      </c>
      <c r="D494" t="s">
        <v>613</v>
      </c>
      <c r="E494">
        <v>18</v>
      </c>
      <c r="F494" s="1">
        <f t="shared" si="39"/>
        <v>0.55331393399175721</v>
      </c>
      <c r="G494" s="1">
        <f t="shared" si="40"/>
        <v>0.66420289946942357</v>
      </c>
      <c r="H494" s="2">
        <v>3100</v>
      </c>
      <c r="I494" s="5">
        <f t="shared" si="41"/>
        <v>76508</v>
      </c>
      <c r="J494" s="2">
        <v>161200</v>
      </c>
      <c r="K494" s="5">
        <f t="shared" si="42"/>
        <v>3978416</v>
      </c>
      <c r="L494">
        <v>22</v>
      </c>
      <c r="M494" t="s">
        <v>71</v>
      </c>
      <c r="N494" t="s">
        <v>18</v>
      </c>
    </row>
    <row r="495" spans="1:14" x14ac:dyDescent="0.45">
      <c r="A495">
        <v>1740</v>
      </c>
      <c r="B495" t="s">
        <v>14</v>
      </c>
      <c r="C495" t="s">
        <v>596</v>
      </c>
      <c r="D495" t="s">
        <v>614</v>
      </c>
      <c r="E495">
        <v>19</v>
      </c>
      <c r="F495" s="1">
        <f t="shared" si="39"/>
        <v>0.37482556818796453</v>
      </c>
      <c r="G495" s="1">
        <f t="shared" si="40"/>
        <v>0.44994389964057729</v>
      </c>
      <c r="H495" s="2">
        <v>2100</v>
      </c>
      <c r="I495" s="5">
        <f t="shared" si="41"/>
        <v>51828</v>
      </c>
      <c r="J495" s="2">
        <v>109200</v>
      </c>
      <c r="K495" s="5">
        <f t="shared" si="42"/>
        <v>2695056</v>
      </c>
      <c r="L495">
        <v>25</v>
      </c>
      <c r="M495" t="s">
        <v>26</v>
      </c>
      <c r="N495" t="s">
        <v>18</v>
      </c>
    </row>
    <row r="496" spans="1:14" x14ac:dyDescent="0.45">
      <c r="A496">
        <v>1741</v>
      </c>
      <c r="B496" t="s">
        <v>14</v>
      </c>
      <c r="C496" t="s">
        <v>596</v>
      </c>
      <c r="D496" t="s">
        <v>615</v>
      </c>
      <c r="E496">
        <v>20</v>
      </c>
      <c r="F496" s="1">
        <f t="shared" si="39"/>
        <v>0.26773254870568897</v>
      </c>
      <c r="G496" s="1">
        <f t="shared" si="40"/>
        <v>0.3213884997432695</v>
      </c>
      <c r="H496" s="2">
        <v>1500</v>
      </c>
      <c r="I496" s="5">
        <f t="shared" si="41"/>
        <v>37020</v>
      </c>
      <c r="J496" s="2">
        <v>78000</v>
      </c>
      <c r="K496" s="5">
        <f t="shared" si="42"/>
        <v>1925040</v>
      </c>
      <c r="L496">
        <v>20</v>
      </c>
      <c r="M496" t="s">
        <v>50</v>
      </c>
      <c r="N496" t="s">
        <v>18</v>
      </c>
    </row>
    <row r="497" spans="1:14" x14ac:dyDescent="0.45">
      <c r="A497">
        <v>1742</v>
      </c>
      <c r="B497" t="s">
        <v>14</v>
      </c>
      <c r="C497" t="s">
        <v>596</v>
      </c>
      <c r="D497" t="s">
        <v>616</v>
      </c>
      <c r="E497">
        <v>21</v>
      </c>
      <c r="F497" s="1">
        <f t="shared" si="39"/>
        <v>0.26773254870568897</v>
      </c>
      <c r="G497" s="1">
        <f t="shared" si="40"/>
        <v>0.3213884997432695</v>
      </c>
      <c r="H497" s="2">
        <v>1500</v>
      </c>
      <c r="I497" s="5">
        <f t="shared" si="41"/>
        <v>37020</v>
      </c>
      <c r="J497" s="2">
        <v>78000</v>
      </c>
      <c r="K497" s="5">
        <f t="shared" si="42"/>
        <v>1925040</v>
      </c>
      <c r="L497">
        <v>21</v>
      </c>
      <c r="M497" t="s">
        <v>105</v>
      </c>
      <c r="N497" t="s">
        <v>18</v>
      </c>
    </row>
    <row r="498" spans="1:14" x14ac:dyDescent="0.45">
      <c r="A498">
        <v>1743</v>
      </c>
      <c r="B498" t="s">
        <v>14</v>
      </c>
      <c r="C498" t="s">
        <v>596</v>
      </c>
      <c r="D498" t="s">
        <v>617</v>
      </c>
      <c r="E498">
        <v>22</v>
      </c>
      <c r="F498" s="1">
        <f t="shared" si="39"/>
        <v>0.26773254870568897</v>
      </c>
      <c r="G498" s="1">
        <f t="shared" si="40"/>
        <v>0.3213884997432695</v>
      </c>
      <c r="H498" s="2">
        <v>1500</v>
      </c>
      <c r="I498" s="5">
        <f t="shared" si="41"/>
        <v>37020</v>
      </c>
      <c r="J498" s="2">
        <v>78000</v>
      </c>
      <c r="K498" s="5">
        <f t="shared" si="42"/>
        <v>1925040</v>
      </c>
      <c r="L498">
        <v>21</v>
      </c>
      <c r="M498" t="s">
        <v>40</v>
      </c>
      <c r="N498" t="s">
        <v>18</v>
      </c>
    </row>
    <row r="499" spans="1:14" x14ac:dyDescent="0.45">
      <c r="A499">
        <v>1744</v>
      </c>
      <c r="B499" t="s">
        <v>14</v>
      </c>
      <c r="C499" t="s">
        <v>596</v>
      </c>
      <c r="D499" t="s">
        <v>618</v>
      </c>
      <c r="E499">
        <v>23</v>
      </c>
      <c r="F499" s="1">
        <f t="shared" si="39"/>
        <v>0.23203487554493044</v>
      </c>
      <c r="G499" s="1">
        <f t="shared" si="40"/>
        <v>0.27853669977750023</v>
      </c>
      <c r="H499" s="2">
        <v>1300</v>
      </c>
      <c r="I499" s="5">
        <f t="shared" si="41"/>
        <v>32084</v>
      </c>
      <c r="J499" s="2">
        <v>67600</v>
      </c>
      <c r="K499" s="5">
        <f t="shared" si="42"/>
        <v>1668368</v>
      </c>
      <c r="L499">
        <v>21</v>
      </c>
      <c r="M499" t="s">
        <v>61</v>
      </c>
      <c r="N499" t="s">
        <v>18</v>
      </c>
    </row>
    <row r="500" spans="1:14" x14ac:dyDescent="0.45">
      <c r="A500">
        <v>1745</v>
      </c>
      <c r="B500" t="s">
        <v>14</v>
      </c>
      <c r="C500" t="s">
        <v>596</v>
      </c>
      <c r="D500" t="s">
        <v>619</v>
      </c>
      <c r="E500">
        <v>24</v>
      </c>
      <c r="F500" s="1">
        <f t="shared" si="39"/>
        <v>0.21418603896455116</v>
      </c>
      <c r="G500" s="1">
        <f t="shared" si="40"/>
        <v>0.2571107997946156</v>
      </c>
      <c r="H500" s="2">
        <v>1200</v>
      </c>
      <c r="I500" s="5">
        <f t="shared" si="41"/>
        <v>29616</v>
      </c>
      <c r="J500" s="2">
        <v>62400</v>
      </c>
      <c r="K500" s="5">
        <f t="shared" si="42"/>
        <v>1540032</v>
      </c>
      <c r="L500">
        <v>23</v>
      </c>
      <c r="M500" t="s">
        <v>17</v>
      </c>
      <c r="N500" t="s">
        <v>18</v>
      </c>
    </row>
    <row r="501" spans="1:14" x14ac:dyDescent="0.45">
      <c r="A501">
        <v>1746</v>
      </c>
      <c r="B501" t="s">
        <v>14</v>
      </c>
      <c r="C501" t="s">
        <v>596</v>
      </c>
      <c r="D501" t="s">
        <v>620</v>
      </c>
      <c r="E501">
        <v>25</v>
      </c>
      <c r="F501" s="1">
        <f t="shared" si="39"/>
        <v>0.16599418019752715</v>
      </c>
      <c r="G501" s="1">
        <f t="shared" si="40"/>
        <v>0.19926086984082708</v>
      </c>
      <c r="H501" s="2">
        <v>930</v>
      </c>
      <c r="I501" s="5">
        <f t="shared" si="41"/>
        <v>22952.400000000001</v>
      </c>
      <c r="J501" s="2">
        <v>48360</v>
      </c>
      <c r="K501" s="5">
        <f t="shared" si="42"/>
        <v>1193524.8</v>
      </c>
      <c r="L501">
        <v>20</v>
      </c>
      <c r="M501" t="s">
        <v>61</v>
      </c>
      <c r="N501" t="s">
        <v>18</v>
      </c>
    </row>
    <row r="502" spans="1:14" x14ac:dyDescent="0.45">
      <c r="A502">
        <v>1810</v>
      </c>
      <c r="B502" t="s">
        <v>14</v>
      </c>
      <c r="C502" t="s">
        <v>623</v>
      </c>
      <c r="D502" t="s">
        <v>624</v>
      </c>
      <c r="E502">
        <v>1</v>
      </c>
      <c r="F502" s="1">
        <f t="shared" si="39"/>
        <v>1.4100580898499617</v>
      </c>
      <c r="G502" s="1">
        <f t="shared" si="40"/>
        <v>1.692646098647886</v>
      </c>
      <c r="H502" s="2">
        <v>7900</v>
      </c>
      <c r="I502" s="5">
        <f t="shared" si="41"/>
        <v>194972</v>
      </c>
      <c r="J502" s="2">
        <v>410800</v>
      </c>
      <c r="K502" s="5">
        <f t="shared" si="42"/>
        <v>10138544</v>
      </c>
      <c r="L502">
        <v>26</v>
      </c>
      <c r="M502" t="s">
        <v>26</v>
      </c>
      <c r="N502" t="s">
        <v>18</v>
      </c>
    </row>
    <row r="503" spans="1:14" x14ac:dyDescent="0.45">
      <c r="A503">
        <v>1811</v>
      </c>
      <c r="B503" t="s">
        <v>14</v>
      </c>
      <c r="C503" t="s">
        <v>623</v>
      </c>
      <c r="D503" t="s">
        <v>625</v>
      </c>
      <c r="E503">
        <v>2</v>
      </c>
      <c r="F503" s="1">
        <f t="shared" si="39"/>
        <v>1.1244767045638937</v>
      </c>
      <c r="G503" s="1">
        <f t="shared" si="40"/>
        <v>1.3498316989217318</v>
      </c>
      <c r="H503" s="2">
        <v>6300</v>
      </c>
      <c r="I503" s="5">
        <f t="shared" si="41"/>
        <v>155484</v>
      </c>
      <c r="J503" s="2">
        <v>327600</v>
      </c>
      <c r="K503" s="5">
        <f t="shared" si="42"/>
        <v>8085168</v>
      </c>
      <c r="L503">
        <v>33</v>
      </c>
      <c r="M503" t="s">
        <v>38</v>
      </c>
      <c r="N503" t="s">
        <v>18</v>
      </c>
    </row>
    <row r="504" spans="1:14" x14ac:dyDescent="0.45">
      <c r="A504">
        <v>1812</v>
      </c>
      <c r="B504" t="s">
        <v>14</v>
      </c>
      <c r="C504" t="s">
        <v>623</v>
      </c>
      <c r="D504" t="s">
        <v>626</v>
      </c>
      <c r="E504">
        <v>3</v>
      </c>
      <c r="F504" s="1">
        <f t="shared" si="39"/>
        <v>0.99953484850123875</v>
      </c>
      <c r="G504" s="1">
        <f t="shared" si="40"/>
        <v>1.1998503990415395</v>
      </c>
      <c r="H504" s="2">
        <v>5600</v>
      </c>
      <c r="I504" s="5">
        <f t="shared" si="41"/>
        <v>138208</v>
      </c>
      <c r="J504" s="2">
        <v>291200</v>
      </c>
      <c r="K504" s="5">
        <f t="shared" si="42"/>
        <v>7186816</v>
      </c>
      <c r="L504">
        <v>30</v>
      </c>
      <c r="M504" t="s">
        <v>28</v>
      </c>
      <c r="N504" t="s">
        <v>18</v>
      </c>
    </row>
    <row r="505" spans="1:14" x14ac:dyDescent="0.45">
      <c r="A505">
        <v>1813</v>
      </c>
      <c r="B505" t="s">
        <v>14</v>
      </c>
      <c r="C505" t="s">
        <v>623</v>
      </c>
      <c r="D505" t="s">
        <v>627</v>
      </c>
      <c r="E505">
        <v>4</v>
      </c>
      <c r="F505" s="1">
        <f t="shared" si="39"/>
        <v>0.8745929924385839</v>
      </c>
      <c r="G505" s="1">
        <f t="shared" si="40"/>
        <v>1.0498690991613471</v>
      </c>
      <c r="H505" s="2">
        <v>4900</v>
      </c>
      <c r="I505" s="5">
        <f t="shared" si="41"/>
        <v>120932</v>
      </c>
      <c r="J505" s="2">
        <v>254800</v>
      </c>
      <c r="K505" s="5">
        <f t="shared" si="42"/>
        <v>6288464</v>
      </c>
      <c r="L505">
        <v>31</v>
      </c>
      <c r="M505" t="s">
        <v>45</v>
      </c>
      <c r="N505" t="s">
        <v>18</v>
      </c>
    </row>
    <row r="506" spans="1:14" x14ac:dyDescent="0.45">
      <c r="A506">
        <v>1814</v>
      </c>
      <c r="B506" t="s">
        <v>14</v>
      </c>
      <c r="C506" t="s">
        <v>623</v>
      </c>
      <c r="D506" t="s">
        <v>628</v>
      </c>
      <c r="E506">
        <v>5</v>
      </c>
      <c r="F506" s="1">
        <f t="shared" si="39"/>
        <v>0.78534880953668762</v>
      </c>
      <c r="G506" s="1">
        <f t="shared" si="40"/>
        <v>0.94273959924692385</v>
      </c>
      <c r="H506" s="2">
        <v>4400</v>
      </c>
      <c r="I506" s="5">
        <f t="shared" si="41"/>
        <v>108592</v>
      </c>
      <c r="J506" s="2">
        <v>228800</v>
      </c>
      <c r="K506" s="5">
        <f t="shared" si="42"/>
        <v>5646784</v>
      </c>
      <c r="L506">
        <v>30</v>
      </c>
      <c r="M506" t="s">
        <v>17</v>
      </c>
      <c r="N506" t="s">
        <v>629</v>
      </c>
    </row>
    <row r="507" spans="1:14" x14ac:dyDescent="0.45">
      <c r="A507">
        <v>1815</v>
      </c>
      <c r="B507" t="s">
        <v>14</v>
      </c>
      <c r="C507" t="s">
        <v>623</v>
      </c>
      <c r="D507" t="s">
        <v>630</v>
      </c>
      <c r="E507">
        <v>6</v>
      </c>
      <c r="F507" s="1">
        <f t="shared" si="39"/>
        <v>0.78534880953668762</v>
      </c>
      <c r="G507" s="1">
        <f t="shared" si="40"/>
        <v>0.94273959924692385</v>
      </c>
      <c r="H507" s="2">
        <v>4400</v>
      </c>
      <c r="I507" s="5">
        <f t="shared" si="41"/>
        <v>108592</v>
      </c>
      <c r="J507" s="2">
        <v>228800</v>
      </c>
      <c r="K507" s="5">
        <f t="shared" si="42"/>
        <v>5646784</v>
      </c>
      <c r="L507">
        <v>32</v>
      </c>
      <c r="M507" t="s">
        <v>72</v>
      </c>
      <c r="N507" t="s">
        <v>18</v>
      </c>
    </row>
    <row r="508" spans="1:14" x14ac:dyDescent="0.45">
      <c r="A508">
        <v>1816</v>
      </c>
      <c r="B508" t="s">
        <v>14</v>
      </c>
      <c r="C508" t="s">
        <v>623</v>
      </c>
      <c r="D508" t="s">
        <v>631</v>
      </c>
      <c r="E508">
        <v>7</v>
      </c>
      <c r="F508" s="1">
        <f t="shared" si="39"/>
        <v>0.76749997295630834</v>
      </c>
      <c r="G508" s="1">
        <f t="shared" si="40"/>
        <v>0.92131369926403917</v>
      </c>
      <c r="H508" s="2">
        <v>4300</v>
      </c>
      <c r="I508" s="5">
        <f t="shared" si="41"/>
        <v>106124</v>
      </c>
      <c r="J508" s="2">
        <v>223600</v>
      </c>
      <c r="K508" s="5">
        <f t="shared" si="42"/>
        <v>5518448</v>
      </c>
      <c r="L508">
        <v>22</v>
      </c>
      <c r="M508" t="s">
        <v>62</v>
      </c>
      <c r="N508" t="s">
        <v>18</v>
      </c>
    </row>
    <row r="509" spans="1:14" x14ac:dyDescent="0.45">
      <c r="A509">
        <v>1817</v>
      </c>
      <c r="B509" t="s">
        <v>14</v>
      </c>
      <c r="C509" t="s">
        <v>623</v>
      </c>
      <c r="D509" t="s">
        <v>632</v>
      </c>
      <c r="E509">
        <v>8</v>
      </c>
      <c r="F509" s="1">
        <f t="shared" si="39"/>
        <v>0.73180229979554978</v>
      </c>
      <c r="G509" s="1">
        <f t="shared" si="40"/>
        <v>0.8784618992982699</v>
      </c>
      <c r="H509" s="2">
        <v>4100</v>
      </c>
      <c r="I509" s="5">
        <f t="shared" si="41"/>
        <v>101188</v>
      </c>
      <c r="J509" s="2">
        <v>213200</v>
      </c>
      <c r="K509" s="5">
        <f t="shared" si="42"/>
        <v>5261776</v>
      </c>
      <c r="L509">
        <v>28</v>
      </c>
      <c r="M509" t="s">
        <v>45</v>
      </c>
      <c r="N509" t="s">
        <v>18</v>
      </c>
    </row>
    <row r="510" spans="1:14" x14ac:dyDescent="0.45">
      <c r="A510">
        <v>1818</v>
      </c>
      <c r="B510" t="s">
        <v>14</v>
      </c>
      <c r="C510" t="s">
        <v>623</v>
      </c>
      <c r="D510" t="s">
        <v>633</v>
      </c>
      <c r="E510">
        <v>9</v>
      </c>
      <c r="F510" s="1">
        <f t="shared" si="39"/>
        <v>0.62470928031327422</v>
      </c>
      <c r="G510" s="1">
        <f t="shared" si="40"/>
        <v>0.7499064994009621</v>
      </c>
      <c r="H510" s="2">
        <v>3500</v>
      </c>
      <c r="I510" s="5">
        <f t="shared" si="41"/>
        <v>86380</v>
      </c>
      <c r="J510" s="2">
        <v>182000</v>
      </c>
      <c r="K510" s="5">
        <f t="shared" si="42"/>
        <v>4491760</v>
      </c>
      <c r="L510">
        <v>25</v>
      </c>
      <c r="M510" t="s">
        <v>48</v>
      </c>
      <c r="N510" t="s">
        <v>18</v>
      </c>
    </row>
    <row r="511" spans="1:14" x14ac:dyDescent="0.45">
      <c r="A511">
        <v>1819</v>
      </c>
      <c r="B511" t="s">
        <v>14</v>
      </c>
      <c r="C511" t="s">
        <v>623</v>
      </c>
      <c r="D511" t="s">
        <v>634</v>
      </c>
      <c r="E511">
        <v>10</v>
      </c>
      <c r="F511" s="1">
        <f t="shared" si="39"/>
        <v>0.58901160715251566</v>
      </c>
      <c r="G511" s="1">
        <f t="shared" si="40"/>
        <v>0.70705469943519283</v>
      </c>
      <c r="H511" s="2">
        <v>3300</v>
      </c>
      <c r="I511" s="5">
        <f t="shared" si="41"/>
        <v>81444</v>
      </c>
      <c r="J511" s="2">
        <v>171600</v>
      </c>
      <c r="K511" s="5">
        <f t="shared" si="42"/>
        <v>4235088</v>
      </c>
      <c r="L511">
        <v>29</v>
      </c>
      <c r="M511" t="s">
        <v>146</v>
      </c>
      <c r="N511" t="s">
        <v>18</v>
      </c>
    </row>
    <row r="512" spans="1:14" x14ac:dyDescent="0.45">
      <c r="A512">
        <v>1820</v>
      </c>
      <c r="B512" t="s">
        <v>14</v>
      </c>
      <c r="C512" t="s">
        <v>623</v>
      </c>
      <c r="D512" t="s">
        <v>635</v>
      </c>
      <c r="E512">
        <v>11</v>
      </c>
      <c r="F512" s="1">
        <f t="shared" si="39"/>
        <v>0.42837207792910231</v>
      </c>
      <c r="G512" s="1">
        <f t="shared" si="40"/>
        <v>0.51422159958923119</v>
      </c>
      <c r="H512" s="2">
        <v>2400</v>
      </c>
      <c r="I512" s="5">
        <f t="shared" si="41"/>
        <v>59232</v>
      </c>
      <c r="J512" s="2">
        <v>124800</v>
      </c>
      <c r="K512" s="5">
        <f t="shared" si="42"/>
        <v>3080064</v>
      </c>
      <c r="L512">
        <v>29</v>
      </c>
      <c r="M512" t="s">
        <v>61</v>
      </c>
      <c r="N512" t="s">
        <v>18</v>
      </c>
    </row>
    <row r="513" spans="1:14" x14ac:dyDescent="0.45">
      <c r="A513">
        <v>1821</v>
      </c>
      <c r="B513" t="s">
        <v>14</v>
      </c>
      <c r="C513" t="s">
        <v>623</v>
      </c>
      <c r="D513" t="s">
        <v>636</v>
      </c>
      <c r="E513">
        <v>12</v>
      </c>
      <c r="F513" s="1">
        <f t="shared" si="39"/>
        <v>0.41052324134872309</v>
      </c>
      <c r="G513" s="1">
        <f t="shared" si="40"/>
        <v>0.49279569960634656</v>
      </c>
      <c r="H513" s="2">
        <v>2300</v>
      </c>
      <c r="I513" s="5">
        <f t="shared" si="41"/>
        <v>56764</v>
      </c>
      <c r="J513" s="2">
        <v>119600</v>
      </c>
      <c r="K513" s="5">
        <f t="shared" si="42"/>
        <v>2951728</v>
      </c>
      <c r="L513">
        <v>20</v>
      </c>
      <c r="M513" t="s">
        <v>71</v>
      </c>
      <c r="N513" t="s">
        <v>18</v>
      </c>
    </row>
    <row r="514" spans="1:14" x14ac:dyDescent="0.45">
      <c r="A514">
        <v>1822</v>
      </c>
      <c r="B514" t="s">
        <v>14</v>
      </c>
      <c r="C514" t="s">
        <v>623</v>
      </c>
      <c r="D514" t="s">
        <v>637</v>
      </c>
      <c r="E514">
        <v>13</v>
      </c>
      <c r="F514" s="1">
        <f t="shared" si="39"/>
        <v>0.41052324134872309</v>
      </c>
      <c r="G514" s="1">
        <f t="shared" si="40"/>
        <v>0.49279569960634656</v>
      </c>
      <c r="H514" s="2">
        <v>2300</v>
      </c>
      <c r="I514" s="5">
        <f t="shared" si="41"/>
        <v>56764</v>
      </c>
      <c r="J514" s="2">
        <v>119600</v>
      </c>
      <c r="K514" s="5">
        <f t="shared" si="42"/>
        <v>2951728</v>
      </c>
      <c r="L514">
        <v>23</v>
      </c>
      <c r="M514" t="s">
        <v>17</v>
      </c>
      <c r="N514" t="s">
        <v>18</v>
      </c>
    </row>
    <row r="515" spans="1:14" x14ac:dyDescent="0.45">
      <c r="A515">
        <v>1823</v>
      </c>
      <c r="B515" t="s">
        <v>14</v>
      </c>
      <c r="C515" t="s">
        <v>623</v>
      </c>
      <c r="D515" t="s">
        <v>638</v>
      </c>
      <c r="E515">
        <v>14</v>
      </c>
      <c r="F515" s="1">
        <f t="shared" ref="F515:F578" si="43">K515/$P$7</f>
        <v>0.33912789502720603</v>
      </c>
      <c r="G515" s="1">
        <f t="shared" ref="G515:G578" si="44">K515/$P$6</f>
        <v>0.40709209967480803</v>
      </c>
      <c r="H515" s="2">
        <v>1900</v>
      </c>
      <c r="I515" s="5">
        <f t="shared" ref="I515:I578" si="45">H515*$O$3</f>
        <v>46892</v>
      </c>
      <c r="J515" s="2">
        <v>98800</v>
      </c>
      <c r="K515" s="5">
        <f t="shared" ref="K515:K578" si="46">J515*$O$3</f>
        <v>2438384</v>
      </c>
      <c r="L515">
        <v>22</v>
      </c>
      <c r="M515" t="s">
        <v>228</v>
      </c>
      <c r="N515" t="s">
        <v>18</v>
      </c>
    </row>
    <row r="516" spans="1:14" x14ac:dyDescent="0.45">
      <c r="A516">
        <v>1824</v>
      </c>
      <c r="B516" t="s">
        <v>14</v>
      </c>
      <c r="C516" t="s">
        <v>623</v>
      </c>
      <c r="D516" t="s">
        <v>639</v>
      </c>
      <c r="E516">
        <v>15</v>
      </c>
      <c r="F516" s="1">
        <f t="shared" si="43"/>
        <v>0.23203487554493044</v>
      </c>
      <c r="G516" s="1">
        <f t="shared" si="44"/>
        <v>0.27853669977750023</v>
      </c>
      <c r="H516" s="2">
        <v>1300</v>
      </c>
      <c r="I516" s="5">
        <f t="shared" si="45"/>
        <v>32084</v>
      </c>
      <c r="J516" s="2">
        <v>67600</v>
      </c>
      <c r="K516" s="5">
        <f t="shared" si="46"/>
        <v>1668368</v>
      </c>
      <c r="L516">
        <v>23</v>
      </c>
      <c r="M516" t="s">
        <v>70</v>
      </c>
      <c r="N516" t="s">
        <v>18</v>
      </c>
    </row>
    <row r="517" spans="1:14" x14ac:dyDescent="0.45">
      <c r="A517">
        <v>1825</v>
      </c>
      <c r="B517" t="s">
        <v>14</v>
      </c>
      <c r="C517" t="s">
        <v>623</v>
      </c>
      <c r="D517" t="s">
        <v>567</v>
      </c>
      <c r="E517">
        <v>16</v>
      </c>
      <c r="F517" s="1">
        <f t="shared" si="43"/>
        <v>0.21418603896455116</v>
      </c>
      <c r="G517" s="1">
        <f t="shared" si="44"/>
        <v>0.2571107997946156</v>
      </c>
      <c r="H517" s="2">
        <v>1200</v>
      </c>
      <c r="I517" s="5">
        <f t="shared" si="45"/>
        <v>29616</v>
      </c>
      <c r="J517" s="2">
        <v>62400</v>
      </c>
      <c r="K517" s="5">
        <f t="shared" si="46"/>
        <v>1540032</v>
      </c>
      <c r="L517">
        <v>20</v>
      </c>
      <c r="M517" t="s">
        <v>33</v>
      </c>
      <c r="N517" t="s">
        <v>18</v>
      </c>
    </row>
    <row r="518" spans="1:14" x14ac:dyDescent="0.45">
      <c r="A518">
        <v>1826</v>
      </c>
      <c r="B518" t="s">
        <v>14</v>
      </c>
      <c r="C518" t="s">
        <v>623</v>
      </c>
      <c r="D518" t="s">
        <v>640</v>
      </c>
      <c r="E518">
        <v>17</v>
      </c>
      <c r="F518" s="1">
        <f t="shared" si="43"/>
        <v>0.17491859848771679</v>
      </c>
      <c r="G518" s="1">
        <f t="shared" si="44"/>
        <v>0.2099738198322694</v>
      </c>
      <c r="H518" s="2">
        <v>980</v>
      </c>
      <c r="I518" s="5">
        <f t="shared" si="45"/>
        <v>24186.400000000001</v>
      </c>
      <c r="J518" s="2">
        <v>50960</v>
      </c>
      <c r="K518" s="5">
        <f t="shared" si="46"/>
        <v>1257692.8</v>
      </c>
      <c r="L518">
        <v>19</v>
      </c>
      <c r="M518" t="s">
        <v>59</v>
      </c>
      <c r="N518" t="s">
        <v>18</v>
      </c>
    </row>
    <row r="519" spans="1:14" x14ac:dyDescent="0.45">
      <c r="A519">
        <v>1827</v>
      </c>
      <c r="B519" t="s">
        <v>14</v>
      </c>
      <c r="C519" t="s">
        <v>623</v>
      </c>
      <c r="D519" t="s">
        <v>641</v>
      </c>
      <c r="E519">
        <v>18</v>
      </c>
      <c r="F519" s="1">
        <f t="shared" si="43"/>
        <v>0.16956394751360301</v>
      </c>
      <c r="G519" s="1">
        <f t="shared" si="44"/>
        <v>0.20354604983740401</v>
      </c>
      <c r="H519" s="2">
        <v>950</v>
      </c>
      <c r="I519" s="5">
        <f t="shared" si="45"/>
        <v>23446</v>
      </c>
      <c r="J519" s="2">
        <v>49400</v>
      </c>
      <c r="K519" s="5">
        <f t="shared" si="46"/>
        <v>1219192</v>
      </c>
      <c r="L519">
        <v>21</v>
      </c>
      <c r="M519" t="s">
        <v>642</v>
      </c>
      <c r="N519" t="s">
        <v>18</v>
      </c>
    </row>
    <row r="520" spans="1:14" x14ac:dyDescent="0.45">
      <c r="A520">
        <v>1828</v>
      </c>
      <c r="B520" t="s">
        <v>14</v>
      </c>
      <c r="C520" t="s">
        <v>623</v>
      </c>
      <c r="D520" t="s">
        <v>643</v>
      </c>
      <c r="E520">
        <v>19</v>
      </c>
      <c r="F520" s="1">
        <f t="shared" si="43"/>
        <v>0.16777906385556507</v>
      </c>
      <c r="G520" s="1">
        <f t="shared" si="44"/>
        <v>0.20140345983911553</v>
      </c>
      <c r="H520" s="2">
        <v>940</v>
      </c>
      <c r="I520" s="5">
        <f t="shared" si="45"/>
        <v>23199.200000000001</v>
      </c>
      <c r="J520" s="2">
        <v>48880</v>
      </c>
      <c r="K520" s="5">
        <f t="shared" si="46"/>
        <v>1206358.3999999999</v>
      </c>
      <c r="L520">
        <v>22</v>
      </c>
      <c r="M520" t="s">
        <v>45</v>
      </c>
      <c r="N520" t="s">
        <v>18</v>
      </c>
    </row>
    <row r="521" spans="1:14" x14ac:dyDescent="0.45">
      <c r="A521">
        <v>1829</v>
      </c>
      <c r="B521" t="s">
        <v>14</v>
      </c>
      <c r="C521" t="s">
        <v>623</v>
      </c>
      <c r="D521" t="s">
        <v>644</v>
      </c>
      <c r="E521">
        <v>20</v>
      </c>
      <c r="F521" s="1">
        <f t="shared" si="43"/>
        <v>0.15171511093322373</v>
      </c>
      <c r="G521" s="1">
        <f t="shared" si="44"/>
        <v>0.18212014985451938</v>
      </c>
      <c r="H521" s="2">
        <v>850</v>
      </c>
      <c r="I521" s="5">
        <f t="shared" si="45"/>
        <v>20978</v>
      </c>
      <c r="J521" s="2">
        <v>44200</v>
      </c>
      <c r="K521" s="5">
        <f t="shared" si="46"/>
        <v>1090856</v>
      </c>
      <c r="L521">
        <v>30</v>
      </c>
      <c r="M521" t="s">
        <v>22</v>
      </c>
      <c r="N521" t="s">
        <v>147</v>
      </c>
    </row>
    <row r="522" spans="1:14" x14ac:dyDescent="0.45">
      <c r="A522">
        <v>1830</v>
      </c>
      <c r="B522" t="s">
        <v>14</v>
      </c>
      <c r="C522" t="s">
        <v>623</v>
      </c>
      <c r="D522" t="s">
        <v>645</v>
      </c>
      <c r="E522">
        <v>21</v>
      </c>
      <c r="F522" s="1">
        <f t="shared" si="43"/>
        <v>0.1481453436171479</v>
      </c>
      <c r="G522" s="1">
        <f t="shared" si="44"/>
        <v>0.17783496985794245</v>
      </c>
      <c r="H522" s="2">
        <v>830</v>
      </c>
      <c r="I522" s="5">
        <f t="shared" si="45"/>
        <v>20484.400000000001</v>
      </c>
      <c r="J522" s="2">
        <v>43160</v>
      </c>
      <c r="K522" s="5">
        <f t="shared" si="46"/>
        <v>1065188.8</v>
      </c>
      <c r="L522">
        <v>18</v>
      </c>
      <c r="M522" t="s">
        <v>26</v>
      </c>
      <c r="N522" t="s">
        <v>18</v>
      </c>
    </row>
    <row r="523" spans="1:14" x14ac:dyDescent="0.45">
      <c r="A523">
        <v>1831</v>
      </c>
      <c r="B523" t="s">
        <v>14</v>
      </c>
      <c r="C523" t="s">
        <v>623</v>
      </c>
      <c r="D523" t="s">
        <v>646</v>
      </c>
      <c r="E523">
        <v>22</v>
      </c>
      <c r="F523" s="1">
        <f t="shared" si="43"/>
        <v>0.13743604166892032</v>
      </c>
      <c r="G523" s="1">
        <f t="shared" si="44"/>
        <v>0.16497942986821165</v>
      </c>
      <c r="H523" s="2">
        <v>770</v>
      </c>
      <c r="I523" s="5">
        <f t="shared" si="45"/>
        <v>19003.599999999999</v>
      </c>
      <c r="J523" s="2">
        <v>40040</v>
      </c>
      <c r="K523" s="5">
        <f t="shared" si="46"/>
        <v>988187.2</v>
      </c>
      <c r="L523">
        <v>23</v>
      </c>
      <c r="M523" t="s">
        <v>66</v>
      </c>
      <c r="N523" t="s">
        <v>18</v>
      </c>
    </row>
    <row r="524" spans="1:14" x14ac:dyDescent="0.45">
      <c r="A524">
        <v>1832</v>
      </c>
      <c r="B524" t="s">
        <v>14</v>
      </c>
      <c r="C524" t="s">
        <v>623</v>
      </c>
      <c r="D524" t="s">
        <v>647</v>
      </c>
      <c r="E524">
        <v>23</v>
      </c>
      <c r="F524" s="1">
        <f t="shared" si="43"/>
        <v>0.13386627435284448</v>
      </c>
      <c r="G524" s="1">
        <f t="shared" si="44"/>
        <v>0.16069424987163475</v>
      </c>
      <c r="H524" s="2">
        <v>750</v>
      </c>
      <c r="I524" s="5">
        <f t="shared" si="45"/>
        <v>18510</v>
      </c>
      <c r="J524" s="2">
        <v>39000</v>
      </c>
      <c r="K524" s="5">
        <f t="shared" si="46"/>
        <v>962520</v>
      </c>
      <c r="L524">
        <v>19</v>
      </c>
      <c r="M524" t="s">
        <v>62</v>
      </c>
      <c r="N524" t="s">
        <v>18</v>
      </c>
    </row>
    <row r="525" spans="1:14" x14ac:dyDescent="0.45">
      <c r="A525">
        <v>1833</v>
      </c>
      <c r="B525" t="s">
        <v>14</v>
      </c>
      <c r="C525" t="s">
        <v>623</v>
      </c>
      <c r="D525" t="s">
        <v>541</v>
      </c>
      <c r="E525">
        <v>24</v>
      </c>
      <c r="F525" s="1">
        <f t="shared" si="43"/>
        <v>0.13208139069480657</v>
      </c>
      <c r="G525" s="1">
        <f t="shared" si="44"/>
        <v>0.1585516598733463</v>
      </c>
      <c r="H525" s="2">
        <v>740</v>
      </c>
      <c r="I525" s="5">
        <f t="shared" si="45"/>
        <v>18263.2</v>
      </c>
      <c r="J525" s="2">
        <v>38480</v>
      </c>
      <c r="K525" s="5">
        <f t="shared" si="46"/>
        <v>949686.4</v>
      </c>
      <c r="L525">
        <v>19</v>
      </c>
      <c r="M525" t="s">
        <v>43</v>
      </c>
      <c r="N525" t="s">
        <v>18</v>
      </c>
    </row>
    <row r="526" spans="1:14" x14ac:dyDescent="0.45">
      <c r="A526">
        <v>1834</v>
      </c>
      <c r="B526" t="s">
        <v>14</v>
      </c>
      <c r="C526" t="s">
        <v>623</v>
      </c>
      <c r="D526" t="s">
        <v>648</v>
      </c>
      <c r="E526">
        <v>25</v>
      </c>
      <c r="F526" s="1">
        <f t="shared" si="43"/>
        <v>0.12672673972069276</v>
      </c>
      <c r="G526" s="1">
        <f t="shared" si="44"/>
        <v>0.15212388987848088</v>
      </c>
      <c r="H526" s="2">
        <v>710</v>
      </c>
      <c r="I526" s="5">
        <f t="shared" si="45"/>
        <v>17522.8</v>
      </c>
      <c r="J526" s="2">
        <v>36920</v>
      </c>
      <c r="K526" s="5">
        <f t="shared" si="46"/>
        <v>911185.6</v>
      </c>
      <c r="L526">
        <v>19</v>
      </c>
      <c r="M526" t="s">
        <v>649</v>
      </c>
      <c r="N526" t="s">
        <v>18</v>
      </c>
    </row>
    <row r="527" spans="1:14" x14ac:dyDescent="0.45">
      <c r="A527">
        <v>1898</v>
      </c>
      <c r="B527" t="s">
        <v>14</v>
      </c>
      <c r="C527" t="s">
        <v>651</v>
      </c>
      <c r="D527" t="s">
        <v>652</v>
      </c>
      <c r="E527">
        <v>1</v>
      </c>
      <c r="F527" s="1">
        <f t="shared" si="43"/>
        <v>3.5697673160758527</v>
      </c>
      <c r="G527" s="1">
        <f t="shared" si="44"/>
        <v>4.2851799965769262</v>
      </c>
      <c r="H527" s="2">
        <v>20000</v>
      </c>
      <c r="I527" s="5">
        <f t="shared" si="45"/>
        <v>493600</v>
      </c>
      <c r="J527" s="2">
        <v>1040000</v>
      </c>
      <c r="K527" s="5">
        <f t="shared" si="46"/>
        <v>25667200</v>
      </c>
      <c r="L527">
        <v>28</v>
      </c>
      <c r="M527" t="s">
        <v>50</v>
      </c>
      <c r="N527" t="s">
        <v>18</v>
      </c>
    </row>
    <row r="528" spans="1:14" x14ac:dyDescent="0.45">
      <c r="A528">
        <v>1899</v>
      </c>
      <c r="B528" t="s">
        <v>14</v>
      </c>
      <c r="C528" t="s">
        <v>651</v>
      </c>
      <c r="D528" t="s">
        <v>653</v>
      </c>
      <c r="E528">
        <v>2</v>
      </c>
      <c r="F528" s="1">
        <f t="shared" si="43"/>
        <v>3.2127905844682676</v>
      </c>
      <c r="G528" s="1">
        <f t="shared" si="44"/>
        <v>3.8566619969192337</v>
      </c>
      <c r="H528" s="2">
        <v>18000</v>
      </c>
      <c r="I528" s="5">
        <f t="shared" si="45"/>
        <v>444240</v>
      </c>
      <c r="J528" s="2">
        <v>936000</v>
      </c>
      <c r="K528" s="5">
        <f t="shared" si="46"/>
        <v>23100480</v>
      </c>
      <c r="L528">
        <v>20</v>
      </c>
      <c r="M528" t="s">
        <v>50</v>
      </c>
      <c r="N528" t="s">
        <v>18</v>
      </c>
    </row>
    <row r="529" spans="1:14" x14ac:dyDescent="0.45">
      <c r="A529">
        <v>1900</v>
      </c>
      <c r="B529" t="s">
        <v>14</v>
      </c>
      <c r="C529" t="s">
        <v>651</v>
      </c>
      <c r="D529" t="s">
        <v>654</v>
      </c>
      <c r="E529">
        <v>3</v>
      </c>
      <c r="F529" s="1">
        <f t="shared" si="43"/>
        <v>2.855813852860682</v>
      </c>
      <c r="G529" s="1">
        <f t="shared" si="44"/>
        <v>3.4281439972615413</v>
      </c>
      <c r="H529" s="2">
        <v>16000</v>
      </c>
      <c r="I529" s="5">
        <f t="shared" si="45"/>
        <v>394880</v>
      </c>
      <c r="J529" s="2">
        <v>832000</v>
      </c>
      <c r="K529" s="5">
        <f t="shared" si="46"/>
        <v>20533760</v>
      </c>
      <c r="L529">
        <v>34</v>
      </c>
      <c r="M529" t="s">
        <v>28</v>
      </c>
      <c r="N529" t="s">
        <v>232</v>
      </c>
    </row>
    <row r="530" spans="1:14" x14ac:dyDescent="0.45">
      <c r="A530">
        <v>1901</v>
      </c>
      <c r="B530" t="s">
        <v>14</v>
      </c>
      <c r="C530" t="s">
        <v>651</v>
      </c>
      <c r="D530" t="s">
        <v>655</v>
      </c>
      <c r="E530">
        <v>4</v>
      </c>
      <c r="F530" s="1">
        <f t="shared" si="43"/>
        <v>2.4988371212530969</v>
      </c>
      <c r="G530" s="1">
        <f t="shared" si="44"/>
        <v>2.9996259976038484</v>
      </c>
      <c r="H530" s="2">
        <v>14000</v>
      </c>
      <c r="I530" s="5">
        <f t="shared" si="45"/>
        <v>345520</v>
      </c>
      <c r="J530" s="2">
        <v>728000</v>
      </c>
      <c r="K530" s="5">
        <f t="shared" si="46"/>
        <v>17967040</v>
      </c>
      <c r="L530">
        <v>27</v>
      </c>
      <c r="M530" t="s">
        <v>17</v>
      </c>
      <c r="N530" t="s">
        <v>18</v>
      </c>
    </row>
    <row r="531" spans="1:14" x14ac:dyDescent="0.45">
      <c r="A531">
        <v>1902</v>
      </c>
      <c r="B531" t="s">
        <v>14</v>
      </c>
      <c r="C531" t="s">
        <v>651</v>
      </c>
      <c r="D531" t="s">
        <v>656</v>
      </c>
      <c r="E531">
        <v>5</v>
      </c>
      <c r="F531" s="1">
        <f t="shared" si="43"/>
        <v>2.3203487554493041</v>
      </c>
      <c r="G531" s="1">
        <f t="shared" si="44"/>
        <v>2.7853669977750024</v>
      </c>
      <c r="H531" s="2">
        <v>13000</v>
      </c>
      <c r="I531" s="5">
        <f t="shared" si="45"/>
        <v>320840</v>
      </c>
      <c r="J531" s="2">
        <v>676000</v>
      </c>
      <c r="K531" s="5">
        <f t="shared" si="46"/>
        <v>16683680</v>
      </c>
      <c r="L531">
        <v>33</v>
      </c>
      <c r="M531" t="s">
        <v>45</v>
      </c>
      <c r="N531" t="s">
        <v>18</v>
      </c>
    </row>
    <row r="532" spans="1:14" x14ac:dyDescent="0.45">
      <c r="A532">
        <v>1903</v>
      </c>
      <c r="B532" t="s">
        <v>14</v>
      </c>
      <c r="C532" t="s">
        <v>651</v>
      </c>
      <c r="D532" t="s">
        <v>657</v>
      </c>
      <c r="E532">
        <v>6</v>
      </c>
      <c r="F532" s="1">
        <f t="shared" si="43"/>
        <v>2.3203487554493041</v>
      </c>
      <c r="G532" s="1">
        <f t="shared" si="44"/>
        <v>2.7853669977750024</v>
      </c>
      <c r="H532" s="2">
        <v>13000</v>
      </c>
      <c r="I532" s="5">
        <f t="shared" si="45"/>
        <v>320840</v>
      </c>
      <c r="J532" s="2">
        <v>676000</v>
      </c>
      <c r="K532" s="5">
        <f t="shared" si="46"/>
        <v>16683680</v>
      </c>
      <c r="L532">
        <v>24</v>
      </c>
      <c r="M532" t="s">
        <v>26</v>
      </c>
      <c r="N532" t="s">
        <v>18</v>
      </c>
    </row>
    <row r="533" spans="1:14" x14ac:dyDescent="0.45">
      <c r="A533">
        <v>1904</v>
      </c>
      <c r="B533" t="s">
        <v>14</v>
      </c>
      <c r="C533" t="s">
        <v>651</v>
      </c>
      <c r="D533" t="s">
        <v>658</v>
      </c>
      <c r="E533">
        <v>7</v>
      </c>
      <c r="F533" s="1">
        <f t="shared" si="43"/>
        <v>1.6599418019752714</v>
      </c>
      <c r="G533" s="1">
        <f t="shared" si="44"/>
        <v>1.9926086984082709</v>
      </c>
      <c r="H533" s="2">
        <v>9300</v>
      </c>
      <c r="I533" s="5">
        <f t="shared" si="45"/>
        <v>229524</v>
      </c>
      <c r="J533" s="2">
        <v>483600</v>
      </c>
      <c r="K533" s="5">
        <f t="shared" si="46"/>
        <v>11935248</v>
      </c>
      <c r="L533">
        <v>32</v>
      </c>
      <c r="M533" t="s">
        <v>66</v>
      </c>
      <c r="N533" t="s">
        <v>18</v>
      </c>
    </row>
    <row r="534" spans="1:14" x14ac:dyDescent="0.45">
      <c r="A534">
        <v>1905</v>
      </c>
      <c r="B534" t="s">
        <v>14</v>
      </c>
      <c r="C534" t="s">
        <v>651</v>
      </c>
      <c r="D534" t="s">
        <v>659</v>
      </c>
      <c r="E534">
        <v>8</v>
      </c>
      <c r="F534" s="1">
        <f t="shared" si="43"/>
        <v>1.6063952922341338</v>
      </c>
      <c r="G534" s="1">
        <f t="shared" si="44"/>
        <v>1.9283309984596169</v>
      </c>
      <c r="H534" s="2">
        <v>9000</v>
      </c>
      <c r="I534" s="5">
        <f t="shared" si="45"/>
        <v>222120</v>
      </c>
      <c r="J534" s="2">
        <v>468000</v>
      </c>
      <c r="K534" s="5">
        <f t="shared" si="46"/>
        <v>11550240</v>
      </c>
      <c r="L534">
        <v>32</v>
      </c>
      <c r="M534" t="s">
        <v>28</v>
      </c>
      <c r="N534" t="s">
        <v>18</v>
      </c>
    </row>
    <row r="535" spans="1:14" x14ac:dyDescent="0.45">
      <c r="A535">
        <v>1906</v>
      </c>
      <c r="B535" t="s">
        <v>14</v>
      </c>
      <c r="C535" t="s">
        <v>651</v>
      </c>
      <c r="D535" t="s">
        <v>660</v>
      </c>
      <c r="E535">
        <v>9</v>
      </c>
      <c r="F535" s="1">
        <f t="shared" si="43"/>
        <v>1.6063952922341338</v>
      </c>
      <c r="G535" s="1">
        <f t="shared" si="44"/>
        <v>1.9283309984596169</v>
      </c>
      <c r="H535" s="2">
        <v>9000</v>
      </c>
      <c r="I535" s="5">
        <f t="shared" si="45"/>
        <v>222120</v>
      </c>
      <c r="J535" s="2">
        <v>468000</v>
      </c>
      <c r="K535" s="5">
        <f t="shared" si="46"/>
        <v>11550240</v>
      </c>
      <c r="L535">
        <v>30</v>
      </c>
      <c r="M535" t="s">
        <v>94</v>
      </c>
      <c r="N535" t="s">
        <v>18</v>
      </c>
    </row>
    <row r="536" spans="1:14" x14ac:dyDescent="0.45">
      <c r="A536">
        <v>1907</v>
      </c>
      <c r="B536" t="s">
        <v>14</v>
      </c>
      <c r="C536" t="s">
        <v>651</v>
      </c>
      <c r="D536" t="s">
        <v>661</v>
      </c>
      <c r="E536">
        <v>10</v>
      </c>
      <c r="F536" s="1">
        <f t="shared" si="43"/>
        <v>1.5171511093322374</v>
      </c>
      <c r="G536" s="1">
        <f t="shared" si="44"/>
        <v>1.8212014985451939</v>
      </c>
      <c r="H536" s="2">
        <v>8500</v>
      </c>
      <c r="I536" s="5">
        <f t="shared" si="45"/>
        <v>209780</v>
      </c>
      <c r="J536" s="2">
        <v>442000</v>
      </c>
      <c r="K536" s="5">
        <f t="shared" si="46"/>
        <v>10908560</v>
      </c>
      <c r="L536">
        <v>27</v>
      </c>
      <c r="M536" t="s">
        <v>73</v>
      </c>
      <c r="N536" t="s">
        <v>18</v>
      </c>
    </row>
    <row r="537" spans="1:14" x14ac:dyDescent="0.45">
      <c r="A537">
        <v>1908</v>
      </c>
      <c r="B537" t="s">
        <v>14</v>
      </c>
      <c r="C537" t="s">
        <v>651</v>
      </c>
      <c r="D537" t="s">
        <v>662</v>
      </c>
      <c r="E537">
        <v>11</v>
      </c>
      <c r="F537" s="1">
        <f t="shared" si="43"/>
        <v>1.4100580898499617</v>
      </c>
      <c r="G537" s="1">
        <f t="shared" si="44"/>
        <v>1.692646098647886</v>
      </c>
      <c r="H537" s="2">
        <v>7900</v>
      </c>
      <c r="I537" s="5">
        <f t="shared" si="45"/>
        <v>194972</v>
      </c>
      <c r="J537" s="2">
        <v>410800</v>
      </c>
      <c r="K537" s="5">
        <f t="shared" si="46"/>
        <v>10138544</v>
      </c>
      <c r="L537">
        <v>28</v>
      </c>
      <c r="M537" t="s">
        <v>63</v>
      </c>
      <c r="N537" t="s">
        <v>34</v>
      </c>
    </row>
    <row r="538" spans="1:14" x14ac:dyDescent="0.45">
      <c r="A538">
        <v>1909</v>
      </c>
      <c r="B538" t="s">
        <v>14</v>
      </c>
      <c r="C538" t="s">
        <v>651</v>
      </c>
      <c r="D538" t="s">
        <v>663</v>
      </c>
      <c r="E538">
        <v>12</v>
      </c>
      <c r="F538" s="1">
        <f t="shared" si="43"/>
        <v>1.3208139069480656</v>
      </c>
      <c r="G538" s="1">
        <f t="shared" si="44"/>
        <v>1.5855165987334627</v>
      </c>
      <c r="H538" s="2">
        <v>7400</v>
      </c>
      <c r="I538" s="5">
        <f t="shared" si="45"/>
        <v>182632</v>
      </c>
      <c r="J538" s="2">
        <v>384800</v>
      </c>
      <c r="K538" s="5">
        <f t="shared" si="46"/>
        <v>9496864</v>
      </c>
      <c r="L538">
        <v>30</v>
      </c>
      <c r="M538" t="s">
        <v>45</v>
      </c>
      <c r="N538" t="s">
        <v>18</v>
      </c>
    </row>
    <row r="539" spans="1:14" x14ac:dyDescent="0.45">
      <c r="A539">
        <v>1910</v>
      </c>
      <c r="B539" t="s">
        <v>14</v>
      </c>
      <c r="C539" t="s">
        <v>651</v>
      </c>
      <c r="D539" t="s">
        <v>664</v>
      </c>
      <c r="E539">
        <v>13</v>
      </c>
      <c r="F539" s="1">
        <f t="shared" si="43"/>
        <v>1.285116233787307</v>
      </c>
      <c r="G539" s="1">
        <f t="shared" si="44"/>
        <v>1.5426647987676936</v>
      </c>
      <c r="H539" s="2">
        <v>7200</v>
      </c>
      <c r="I539" s="5">
        <f t="shared" si="45"/>
        <v>177696</v>
      </c>
      <c r="J539" s="2">
        <v>374400</v>
      </c>
      <c r="K539" s="5">
        <f t="shared" si="46"/>
        <v>9240192</v>
      </c>
      <c r="L539">
        <v>28</v>
      </c>
      <c r="M539" t="s">
        <v>26</v>
      </c>
      <c r="N539" t="s">
        <v>18</v>
      </c>
    </row>
    <row r="540" spans="1:14" x14ac:dyDescent="0.45">
      <c r="A540">
        <v>1911</v>
      </c>
      <c r="B540" t="s">
        <v>14</v>
      </c>
      <c r="C540" t="s">
        <v>651</v>
      </c>
      <c r="D540" t="s">
        <v>665</v>
      </c>
      <c r="E540">
        <v>14</v>
      </c>
      <c r="F540" s="1">
        <f t="shared" si="43"/>
        <v>1.1958720508854106</v>
      </c>
      <c r="G540" s="1">
        <f t="shared" si="44"/>
        <v>1.4355352988532704</v>
      </c>
      <c r="H540" s="2">
        <v>6700</v>
      </c>
      <c r="I540" s="5">
        <f t="shared" si="45"/>
        <v>165356</v>
      </c>
      <c r="J540" s="2">
        <v>348400</v>
      </c>
      <c r="K540" s="5">
        <f t="shared" si="46"/>
        <v>8598512</v>
      </c>
      <c r="L540">
        <v>33</v>
      </c>
      <c r="M540" t="s">
        <v>26</v>
      </c>
      <c r="N540" t="s">
        <v>18</v>
      </c>
    </row>
    <row r="541" spans="1:14" x14ac:dyDescent="0.45">
      <c r="A541">
        <v>1912</v>
      </c>
      <c r="B541" t="s">
        <v>14</v>
      </c>
      <c r="C541" t="s">
        <v>651</v>
      </c>
      <c r="D541" t="s">
        <v>666</v>
      </c>
      <c r="E541">
        <v>15</v>
      </c>
      <c r="F541" s="1">
        <f t="shared" si="43"/>
        <v>1.0709301948227559</v>
      </c>
      <c r="G541" s="1">
        <f t="shared" si="44"/>
        <v>1.285553998973078</v>
      </c>
      <c r="H541" s="2">
        <v>6000</v>
      </c>
      <c r="I541" s="5">
        <f t="shared" si="45"/>
        <v>148080</v>
      </c>
      <c r="J541" s="2">
        <v>312000</v>
      </c>
      <c r="K541" s="5">
        <f t="shared" si="46"/>
        <v>7700160</v>
      </c>
      <c r="L541">
        <v>26</v>
      </c>
      <c r="M541" t="s">
        <v>73</v>
      </c>
      <c r="N541" t="s">
        <v>18</v>
      </c>
    </row>
    <row r="542" spans="1:14" x14ac:dyDescent="0.45">
      <c r="A542">
        <v>1913</v>
      </c>
      <c r="B542" t="s">
        <v>14</v>
      </c>
      <c r="C542" t="s">
        <v>651</v>
      </c>
      <c r="D542" t="s">
        <v>667</v>
      </c>
      <c r="E542">
        <v>16</v>
      </c>
      <c r="F542" s="1">
        <f t="shared" si="43"/>
        <v>0.98168601192085947</v>
      </c>
      <c r="G542" s="1">
        <f t="shared" si="44"/>
        <v>1.1784244990586548</v>
      </c>
      <c r="H542" s="2">
        <v>5500</v>
      </c>
      <c r="I542" s="5">
        <f t="shared" si="45"/>
        <v>135740</v>
      </c>
      <c r="J542" s="2">
        <v>286000</v>
      </c>
      <c r="K542" s="5">
        <f t="shared" si="46"/>
        <v>7058480</v>
      </c>
      <c r="L542">
        <v>21</v>
      </c>
      <c r="M542" t="s">
        <v>26</v>
      </c>
      <c r="N542" t="s">
        <v>18</v>
      </c>
    </row>
    <row r="543" spans="1:14" x14ac:dyDescent="0.45">
      <c r="A543">
        <v>1914</v>
      </c>
      <c r="B543" t="s">
        <v>14</v>
      </c>
      <c r="C543" t="s">
        <v>651</v>
      </c>
      <c r="D543" t="s">
        <v>668</v>
      </c>
      <c r="E543">
        <v>17</v>
      </c>
      <c r="F543" s="1">
        <f t="shared" si="43"/>
        <v>0.91029066559934246</v>
      </c>
      <c r="G543" s="1">
        <f t="shared" si="44"/>
        <v>1.0927208991271162</v>
      </c>
      <c r="H543" s="2">
        <v>5100</v>
      </c>
      <c r="I543" s="5">
        <f t="shared" si="45"/>
        <v>125868</v>
      </c>
      <c r="J543" s="2">
        <v>265200</v>
      </c>
      <c r="K543" s="5">
        <f t="shared" si="46"/>
        <v>6545136</v>
      </c>
      <c r="L543">
        <v>29</v>
      </c>
      <c r="M543" t="s">
        <v>45</v>
      </c>
      <c r="N543" t="s">
        <v>18</v>
      </c>
    </row>
    <row r="544" spans="1:14" x14ac:dyDescent="0.45">
      <c r="A544">
        <v>1915</v>
      </c>
      <c r="B544" t="s">
        <v>14</v>
      </c>
      <c r="C544" t="s">
        <v>651</v>
      </c>
      <c r="D544" t="s">
        <v>669</v>
      </c>
      <c r="E544">
        <v>18</v>
      </c>
      <c r="F544" s="1">
        <f t="shared" si="43"/>
        <v>0.82104648269744618</v>
      </c>
      <c r="G544" s="1">
        <f t="shared" si="44"/>
        <v>0.98559139921269312</v>
      </c>
      <c r="H544" s="2">
        <v>4600</v>
      </c>
      <c r="I544" s="5">
        <f t="shared" si="45"/>
        <v>113528</v>
      </c>
      <c r="J544" s="2">
        <v>239200</v>
      </c>
      <c r="K544" s="5">
        <f t="shared" si="46"/>
        <v>5903456</v>
      </c>
      <c r="L544">
        <v>25</v>
      </c>
      <c r="M544" t="s">
        <v>70</v>
      </c>
      <c r="N544" t="s">
        <v>18</v>
      </c>
    </row>
    <row r="545" spans="1:14" x14ac:dyDescent="0.45">
      <c r="A545">
        <v>1916</v>
      </c>
      <c r="B545" t="s">
        <v>14</v>
      </c>
      <c r="C545" t="s">
        <v>651</v>
      </c>
      <c r="D545" t="s">
        <v>670</v>
      </c>
      <c r="E545">
        <v>19</v>
      </c>
      <c r="F545" s="1">
        <f t="shared" si="43"/>
        <v>0.41052324134872309</v>
      </c>
      <c r="G545" s="1">
        <f t="shared" si="44"/>
        <v>0.49279569960634656</v>
      </c>
      <c r="H545" s="2">
        <v>2300</v>
      </c>
      <c r="I545" s="5">
        <f t="shared" si="45"/>
        <v>56764</v>
      </c>
      <c r="J545" s="2">
        <v>119600</v>
      </c>
      <c r="K545" s="5">
        <f t="shared" si="46"/>
        <v>2951728</v>
      </c>
      <c r="L545">
        <v>23</v>
      </c>
      <c r="M545" t="s">
        <v>30</v>
      </c>
      <c r="N545" t="s">
        <v>34</v>
      </c>
    </row>
    <row r="546" spans="1:14" x14ac:dyDescent="0.45">
      <c r="A546">
        <v>1917</v>
      </c>
      <c r="B546" t="s">
        <v>14</v>
      </c>
      <c r="C546" t="s">
        <v>651</v>
      </c>
      <c r="D546" t="s">
        <v>671</v>
      </c>
      <c r="E546">
        <v>20</v>
      </c>
      <c r="F546" s="1">
        <f t="shared" si="43"/>
        <v>0.41052324134872309</v>
      </c>
      <c r="G546" s="1">
        <f t="shared" si="44"/>
        <v>0.49279569960634656</v>
      </c>
      <c r="H546" s="2">
        <v>2300</v>
      </c>
      <c r="I546" s="5">
        <f t="shared" si="45"/>
        <v>56764</v>
      </c>
      <c r="J546" s="2">
        <v>119600</v>
      </c>
      <c r="K546" s="5">
        <f t="shared" si="46"/>
        <v>2951728</v>
      </c>
      <c r="L546">
        <v>22</v>
      </c>
      <c r="M546" t="s">
        <v>72</v>
      </c>
      <c r="N546" t="s">
        <v>18</v>
      </c>
    </row>
    <row r="547" spans="1:14" x14ac:dyDescent="0.45">
      <c r="A547">
        <v>1918</v>
      </c>
      <c r="B547" t="s">
        <v>14</v>
      </c>
      <c r="C547" t="s">
        <v>651</v>
      </c>
      <c r="D547" t="s">
        <v>672</v>
      </c>
      <c r="E547">
        <v>21</v>
      </c>
      <c r="F547" s="1">
        <f t="shared" si="43"/>
        <v>0.33912789502720603</v>
      </c>
      <c r="G547" s="1">
        <f t="shared" si="44"/>
        <v>0.40709209967480803</v>
      </c>
      <c r="H547" s="2">
        <v>1900</v>
      </c>
      <c r="I547" s="5">
        <f t="shared" si="45"/>
        <v>46892</v>
      </c>
      <c r="J547" s="2">
        <v>98800</v>
      </c>
      <c r="K547" s="5">
        <f t="shared" si="46"/>
        <v>2438384</v>
      </c>
      <c r="L547">
        <v>21</v>
      </c>
      <c r="M547" t="s">
        <v>62</v>
      </c>
      <c r="N547" t="s">
        <v>18</v>
      </c>
    </row>
    <row r="548" spans="1:14" x14ac:dyDescent="0.45">
      <c r="A548">
        <v>1919</v>
      </c>
      <c r="B548" t="s">
        <v>14</v>
      </c>
      <c r="C548" t="s">
        <v>651</v>
      </c>
      <c r="D548" t="s">
        <v>673</v>
      </c>
      <c r="E548">
        <v>22</v>
      </c>
      <c r="F548" s="1">
        <f t="shared" si="43"/>
        <v>0.26773254870568897</v>
      </c>
      <c r="G548" s="1">
        <f t="shared" si="44"/>
        <v>0.3213884997432695</v>
      </c>
      <c r="H548" s="2">
        <v>1500</v>
      </c>
      <c r="I548" s="5">
        <f t="shared" si="45"/>
        <v>37020</v>
      </c>
      <c r="J548" s="2">
        <v>78000</v>
      </c>
      <c r="K548" s="5">
        <f t="shared" si="46"/>
        <v>1925040</v>
      </c>
      <c r="L548">
        <v>20</v>
      </c>
      <c r="M548" t="s">
        <v>66</v>
      </c>
      <c r="N548" t="s">
        <v>18</v>
      </c>
    </row>
    <row r="549" spans="1:14" x14ac:dyDescent="0.45">
      <c r="A549">
        <v>1920</v>
      </c>
      <c r="B549" t="s">
        <v>14</v>
      </c>
      <c r="C549" t="s">
        <v>651</v>
      </c>
      <c r="D549" t="s">
        <v>674</v>
      </c>
      <c r="E549">
        <v>23</v>
      </c>
      <c r="F549" s="1">
        <f t="shared" si="43"/>
        <v>0.17848836580379263</v>
      </c>
      <c r="G549" s="1">
        <f t="shared" si="44"/>
        <v>0.21425899982884633</v>
      </c>
      <c r="H549" s="2">
        <v>1000</v>
      </c>
      <c r="I549" s="5">
        <f t="shared" si="45"/>
        <v>24680</v>
      </c>
      <c r="J549" s="2">
        <v>52000</v>
      </c>
      <c r="K549" s="5">
        <f t="shared" si="46"/>
        <v>1283360</v>
      </c>
      <c r="L549">
        <v>20</v>
      </c>
      <c r="M549" t="s">
        <v>73</v>
      </c>
      <c r="N549" t="s">
        <v>106</v>
      </c>
    </row>
    <row r="550" spans="1:14" x14ac:dyDescent="0.45">
      <c r="A550">
        <v>1921</v>
      </c>
      <c r="B550" t="s">
        <v>14</v>
      </c>
      <c r="C550" t="s">
        <v>651</v>
      </c>
      <c r="D550" t="s">
        <v>675</v>
      </c>
      <c r="E550">
        <v>24</v>
      </c>
      <c r="F550" s="1">
        <f t="shared" si="43"/>
        <v>0.17491859848771679</v>
      </c>
      <c r="G550" s="1">
        <f t="shared" si="44"/>
        <v>0.2099738198322694</v>
      </c>
      <c r="H550" s="2">
        <v>980</v>
      </c>
      <c r="I550" s="5">
        <f t="shared" si="45"/>
        <v>24186.400000000001</v>
      </c>
      <c r="J550" s="2">
        <v>50960</v>
      </c>
      <c r="K550" s="5">
        <f t="shared" si="46"/>
        <v>1257692.8</v>
      </c>
      <c r="L550">
        <v>19</v>
      </c>
      <c r="M550" t="s">
        <v>45</v>
      </c>
      <c r="N550" t="s">
        <v>18</v>
      </c>
    </row>
    <row r="551" spans="1:14" x14ac:dyDescent="0.45">
      <c r="A551">
        <v>1922</v>
      </c>
      <c r="B551" t="s">
        <v>14</v>
      </c>
      <c r="C551" t="s">
        <v>651</v>
      </c>
      <c r="D551" t="s">
        <v>676</v>
      </c>
      <c r="E551">
        <v>25</v>
      </c>
      <c r="F551" s="1">
        <f t="shared" si="43"/>
        <v>0.16242441288145132</v>
      </c>
      <c r="G551" s="1">
        <f t="shared" si="44"/>
        <v>0.19497568984425018</v>
      </c>
      <c r="H551" s="2">
        <v>910</v>
      </c>
      <c r="I551" s="5">
        <f t="shared" si="45"/>
        <v>22458.799999999999</v>
      </c>
      <c r="J551" s="2">
        <v>47320</v>
      </c>
      <c r="K551" s="5">
        <f t="shared" si="46"/>
        <v>1167857.6000000001</v>
      </c>
      <c r="L551">
        <v>21</v>
      </c>
      <c r="M551" t="s">
        <v>26</v>
      </c>
      <c r="N551" t="s">
        <v>18</v>
      </c>
    </row>
    <row r="552" spans="1:14" x14ac:dyDescent="0.45">
      <c r="A552">
        <v>2017</v>
      </c>
      <c r="B552" t="s">
        <v>14</v>
      </c>
      <c r="C552" t="s">
        <v>107</v>
      </c>
      <c r="D552" t="s">
        <v>108</v>
      </c>
      <c r="E552">
        <v>1</v>
      </c>
      <c r="F552" s="1">
        <f t="shared" si="43"/>
        <v>1.3386627435284448</v>
      </c>
      <c r="G552" s="1">
        <f t="shared" si="44"/>
        <v>1.6069424987163474</v>
      </c>
      <c r="H552" s="2">
        <v>7500</v>
      </c>
      <c r="I552" s="5">
        <f t="shared" si="45"/>
        <v>185100</v>
      </c>
      <c r="J552" s="2">
        <v>390000</v>
      </c>
      <c r="K552" s="5">
        <f t="shared" si="46"/>
        <v>9625200</v>
      </c>
      <c r="L552">
        <v>27</v>
      </c>
      <c r="M552" t="s">
        <v>62</v>
      </c>
      <c r="N552" t="s">
        <v>18</v>
      </c>
    </row>
    <row r="553" spans="1:14" x14ac:dyDescent="0.45">
      <c r="A553">
        <v>2018</v>
      </c>
      <c r="B553" t="s">
        <v>14</v>
      </c>
      <c r="C553" t="s">
        <v>107</v>
      </c>
      <c r="D553" t="s">
        <v>109</v>
      </c>
      <c r="E553">
        <v>2</v>
      </c>
      <c r="F553" s="1">
        <f t="shared" si="43"/>
        <v>0.96383717534048019</v>
      </c>
      <c r="G553" s="1">
        <f t="shared" si="44"/>
        <v>1.1569985990757701</v>
      </c>
      <c r="H553" s="2">
        <v>5400</v>
      </c>
      <c r="I553" s="5">
        <f t="shared" si="45"/>
        <v>133272</v>
      </c>
      <c r="J553" s="2">
        <v>280800</v>
      </c>
      <c r="K553" s="5">
        <f t="shared" si="46"/>
        <v>6930144</v>
      </c>
      <c r="L553">
        <v>26</v>
      </c>
      <c r="M553" t="s">
        <v>28</v>
      </c>
      <c r="N553" t="s">
        <v>18</v>
      </c>
    </row>
    <row r="554" spans="1:14" x14ac:dyDescent="0.45">
      <c r="A554">
        <v>2019</v>
      </c>
      <c r="B554" t="s">
        <v>14</v>
      </c>
      <c r="C554" t="s">
        <v>107</v>
      </c>
      <c r="D554" t="s">
        <v>110</v>
      </c>
      <c r="E554">
        <v>3</v>
      </c>
      <c r="F554" s="1">
        <f t="shared" si="43"/>
        <v>0.89244182901896318</v>
      </c>
      <c r="G554" s="1">
        <f t="shared" si="44"/>
        <v>1.0712949991442315</v>
      </c>
      <c r="H554" s="2">
        <v>5000</v>
      </c>
      <c r="I554" s="5">
        <f t="shared" si="45"/>
        <v>123400</v>
      </c>
      <c r="J554" s="2">
        <v>260000</v>
      </c>
      <c r="K554" s="5">
        <f t="shared" si="46"/>
        <v>6416800</v>
      </c>
      <c r="L554">
        <v>30</v>
      </c>
      <c r="M554" t="s">
        <v>45</v>
      </c>
      <c r="N554" t="s">
        <v>18</v>
      </c>
    </row>
    <row r="555" spans="1:14" x14ac:dyDescent="0.45">
      <c r="A555">
        <v>2020</v>
      </c>
      <c r="B555" t="s">
        <v>14</v>
      </c>
      <c r="C555" t="s">
        <v>107</v>
      </c>
      <c r="D555" t="s">
        <v>111</v>
      </c>
      <c r="E555">
        <v>4</v>
      </c>
      <c r="F555" s="1">
        <f t="shared" si="43"/>
        <v>0.8031976461170669</v>
      </c>
      <c r="G555" s="1">
        <f t="shared" si="44"/>
        <v>0.96416549922980843</v>
      </c>
      <c r="H555" s="2">
        <v>4500</v>
      </c>
      <c r="I555" s="5">
        <f t="shared" si="45"/>
        <v>111060</v>
      </c>
      <c r="J555" s="2">
        <v>234000</v>
      </c>
      <c r="K555" s="5">
        <f t="shared" si="46"/>
        <v>5775120</v>
      </c>
      <c r="L555">
        <v>28</v>
      </c>
      <c r="M555" t="s">
        <v>45</v>
      </c>
      <c r="N555" t="s">
        <v>18</v>
      </c>
    </row>
    <row r="556" spans="1:14" x14ac:dyDescent="0.45">
      <c r="A556">
        <v>2021</v>
      </c>
      <c r="B556" t="s">
        <v>14</v>
      </c>
      <c r="C556" t="s">
        <v>107</v>
      </c>
      <c r="D556" t="s">
        <v>112</v>
      </c>
      <c r="E556">
        <v>5</v>
      </c>
      <c r="F556" s="1">
        <f t="shared" si="43"/>
        <v>0.74965113637592906</v>
      </c>
      <c r="G556" s="1">
        <f t="shared" si="44"/>
        <v>0.89988779928115459</v>
      </c>
      <c r="H556" s="2">
        <v>4200</v>
      </c>
      <c r="I556" s="5">
        <f t="shared" si="45"/>
        <v>103656</v>
      </c>
      <c r="J556" s="2">
        <v>218400</v>
      </c>
      <c r="K556" s="5">
        <f t="shared" si="46"/>
        <v>5390112</v>
      </c>
      <c r="L556">
        <v>25</v>
      </c>
      <c r="M556" t="s">
        <v>65</v>
      </c>
      <c r="N556" t="s">
        <v>18</v>
      </c>
    </row>
    <row r="557" spans="1:14" x14ac:dyDescent="0.45">
      <c r="A557">
        <v>2022</v>
      </c>
      <c r="B557" t="s">
        <v>14</v>
      </c>
      <c r="C557" t="s">
        <v>107</v>
      </c>
      <c r="D557" t="s">
        <v>113</v>
      </c>
      <c r="E557">
        <v>6</v>
      </c>
      <c r="F557" s="1">
        <f t="shared" si="43"/>
        <v>0.7139534632151705</v>
      </c>
      <c r="G557" s="1">
        <f t="shared" si="44"/>
        <v>0.85703599931538532</v>
      </c>
      <c r="H557" s="2">
        <v>4000</v>
      </c>
      <c r="I557" s="5">
        <f t="shared" si="45"/>
        <v>98720</v>
      </c>
      <c r="J557" s="2">
        <v>208000</v>
      </c>
      <c r="K557" s="5">
        <f t="shared" si="46"/>
        <v>5133440</v>
      </c>
      <c r="L557">
        <v>26</v>
      </c>
      <c r="M557" t="s">
        <v>30</v>
      </c>
      <c r="N557" t="s">
        <v>18</v>
      </c>
    </row>
    <row r="558" spans="1:14" x14ac:dyDescent="0.45">
      <c r="A558">
        <v>2023</v>
      </c>
      <c r="B558" t="s">
        <v>14</v>
      </c>
      <c r="C558" t="s">
        <v>107</v>
      </c>
      <c r="D558" t="s">
        <v>114</v>
      </c>
      <c r="E558">
        <v>7</v>
      </c>
      <c r="F558" s="1">
        <f t="shared" si="43"/>
        <v>0.62470928031327422</v>
      </c>
      <c r="G558" s="1">
        <f t="shared" si="44"/>
        <v>0.7499064994009621</v>
      </c>
      <c r="H558" s="2">
        <v>3500</v>
      </c>
      <c r="I558" s="5">
        <f t="shared" si="45"/>
        <v>86380</v>
      </c>
      <c r="J558" s="2">
        <v>182000</v>
      </c>
      <c r="K558" s="5">
        <f t="shared" si="46"/>
        <v>4491760</v>
      </c>
      <c r="L558">
        <v>34</v>
      </c>
      <c r="M558" t="s">
        <v>28</v>
      </c>
      <c r="N558" t="s">
        <v>18</v>
      </c>
    </row>
    <row r="559" spans="1:14" x14ac:dyDescent="0.45">
      <c r="A559">
        <v>2024</v>
      </c>
      <c r="B559" t="s">
        <v>14</v>
      </c>
      <c r="C559" t="s">
        <v>107</v>
      </c>
      <c r="D559" t="s">
        <v>115</v>
      </c>
      <c r="E559">
        <v>8</v>
      </c>
      <c r="F559" s="1">
        <f t="shared" si="43"/>
        <v>0.60686044373289494</v>
      </c>
      <c r="G559" s="1">
        <f t="shared" si="44"/>
        <v>0.72848059941807752</v>
      </c>
      <c r="H559" s="2">
        <v>3400</v>
      </c>
      <c r="I559" s="5">
        <f t="shared" si="45"/>
        <v>83912</v>
      </c>
      <c r="J559" s="2">
        <v>176800</v>
      </c>
      <c r="K559" s="5">
        <f t="shared" si="46"/>
        <v>4363424</v>
      </c>
      <c r="L559">
        <v>30</v>
      </c>
      <c r="M559" t="s">
        <v>26</v>
      </c>
      <c r="N559" t="s">
        <v>18</v>
      </c>
    </row>
    <row r="560" spans="1:14" x14ac:dyDescent="0.45">
      <c r="A560">
        <v>2025</v>
      </c>
      <c r="B560" t="s">
        <v>14</v>
      </c>
      <c r="C560" t="s">
        <v>107</v>
      </c>
      <c r="D560" t="s">
        <v>116</v>
      </c>
      <c r="E560">
        <v>9</v>
      </c>
      <c r="F560" s="1">
        <f t="shared" si="43"/>
        <v>0.55331393399175721</v>
      </c>
      <c r="G560" s="1">
        <f t="shared" si="44"/>
        <v>0.66420289946942357</v>
      </c>
      <c r="H560" s="2">
        <v>3100</v>
      </c>
      <c r="I560" s="5">
        <f t="shared" si="45"/>
        <v>76508</v>
      </c>
      <c r="J560" s="2">
        <v>161200</v>
      </c>
      <c r="K560" s="5">
        <f t="shared" si="46"/>
        <v>3978416</v>
      </c>
      <c r="L560">
        <v>37</v>
      </c>
      <c r="M560" t="s">
        <v>26</v>
      </c>
      <c r="N560" t="s">
        <v>18</v>
      </c>
    </row>
    <row r="561" spans="1:14" x14ac:dyDescent="0.45">
      <c r="A561">
        <v>2026</v>
      </c>
      <c r="B561" t="s">
        <v>14</v>
      </c>
      <c r="C561" t="s">
        <v>107</v>
      </c>
      <c r="D561" t="s">
        <v>117</v>
      </c>
      <c r="E561">
        <v>10</v>
      </c>
      <c r="F561" s="1">
        <f t="shared" si="43"/>
        <v>0.55331393399175721</v>
      </c>
      <c r="G561" s="1">
        <f t="shared" si="44"/>
        <v>0.66420289946942357</v>
      </c>
      <c r="H561" s="2">
        <v>3100</v>
      </c>
      <c r="I561" s="5">
        <f t="shared" si="45"/>
        <v>76508</v>
      </c>
      <c r="J561" s="2">
        <v>161200</v>
      </c>
      <c r="K561" s="5">
        <f t="shared" si="46"/>
        <v>3978416</v>
      </c>
      <c r="L561">
        <v>36</v>
      </c>
      <c r="M561" t="s">
        <v>17</v>
      </c>
      <c r="N561" t="s">
        <v>18</v>
      </c>
    </row>
    <row r="562" spans="1:14" x14ac:dyDescent="0.45">
      <c r="A562">
        <v>2027</v>
      </c>
      <c r="B562" t="s">
        <v>14</v>
      </c>
      <c r="C562" t="s">
        <v>107</v>
      </c>
      <c r="D562" t="s">
        <v>118</v>
      </c>
      <c r="E562">
        <v>11</v>
      </c>
      <c r="F562" s="1">
        <f t="shared" si="43"/>
        <v>0.51761626083099865</v>
      </c>
      <c r="G562" s="1">
        <f t="shared" si="44"/>
        <v>0.6213510995036543</v>
      </c>
      <c r="H562" s="2">
        <v>2900</v>
      </c>
      <c r="I562" s="5">
        <f t="shared" si="45"/>
        <v>71572</v>
      </c>
      <c r="J562" s="2">
        <v>150800</v>
      </c>
      <c r="K562" s="5">
        <f t="shared" si="46"/>
        <v>3721744</v>
      </c>
      <c r="L562">
        <v>27</v>
      </c>
      <c r="M562" t="s">
        <v>26</v>
      </c>
      <c r="N562" t="s">
        <v>18</v>
      </c>
    </row>
    <row r="563" spans="1:14" x14ac:dyDescent="0.45">
      <c r="A563">
        <v>2028</v>
      </c>
      <c r="B563" t="s">
        <v>14</v>
      </c>
      <c r="C563" t="s">
        <v>107</v>
      </c>
      <c r="D563" t="s">
        <v>119</v>
      </c>
      <c r="E563">
        <v>12</v>
      </c>
      <c r="F563" s="1">
        <f t="shared" si="43"/>
        <v>0.51761626083099865</v>
      </c>
      <c r="G563" s="1">
        <f t="shared" si="44"/>
        <v>0.6213510995036543</v>
      </c>
      <c r="H563" s="2">
        <v>2900</v>
      </c>
      <c r="I563" s="5">
        <f t="shared" si="45"/>
        <v>71572</v>
      </c>
      <c r="J563" s="2">
        <v>150800</v>
      </c>
      <c r="K563" s="5">
        <f t="shared" si="46"/>
        <v>3721744</v>
      </c>
      <c r="L563">
        <v>30</v>
      </c>
      <c r="M563" t="s">
        <v>38</v>
      </c>
      <c r="N563" t="s">
        <v>18</v>
      </c>
    </row>
    <row r="564" spans="1:14" x14ac:dyDescent="0.45">
      <c r="A564">
        <v>2029</v>
      </c>
      <c r="B564" t="s">
        <v>14</v>
      </c>
      <c r="C564" t="s">
        <v>107</v>
      </c>
      <c r="D564" t="s">
        <v>120</v>
      </c>
      <c r="E564">
        <v>13</v>
      </c>
      <c r="F564" s="1">
        <f t="shared" si="43"/>
        <v>0.51761626083099865</v>
      </c>
      <c r="G564" s="1">
        <f t="shared" si="44"/>
        <v>0.6213510995036543</v>
      </c>
      <c r="H564" s="2">
        <v>2900</v>
      </c>
      <c r="I564" s="5">
        <f t="shared" si="45"/>
        <v>71572</v>
      </c>
      <c r="J564" s="2">
        <v>150800</v>
      </c>
      <c r="K564" s="5">
        <f t="shared" si="46"/>
        <v>3721744</v>
      </c>
      <c r="L564">
        <v>31</v>
      </c>
      <c r="M564" t="s">
        <v>40</v>
      </c>
      <c r="N564" t="s">
        <v>18</v>
      </c>
    </row>
    <row r="565" spans="1:14" x14ac:dyDescent="0.45">
      <c r="A565">
        <v>2030</v>
      </c>
      <c r="B565" t="s">
        <v>14</v>
      </c>
      <c r="C565" t="s">
        <v>107</v>
      </c>
      <c r="D565" t="s">
        <v>121</v>
      </c>
      <c r="E565">
        <v>14</v>
      </c>
      <c r="F565" s="1">
        <f t="shared" si="43"/>
        <v>0.51761626083099865</v>
      </c>
      <c r="G565" s="1">
        <f t="shared" si="44"/>
        <v>0.6213510995036543</v>
      </c>
      <c r="H565" s="2">
        <v>2900</v>
      </c>
      <c r="I565" s="5">
        <f t="shared" si="45"/>
        <v>71572</v>
      </c>
      <c r="J565" s="2">
        <v>150800</v>
      </c>
      <c r="K565" s="5">
        <f t="shared" si="46"/>
        <v>3721744</v>
      </c>
      <c r="L565">
        <v>31</v>
      </c>
      <c r="M565" t="s">
        <v>45</v>
      </c>
      <c r="N565" t="s">
        <v>18</v>
      </c>
    </row>
    <row r="566" spans="1:14" x14ac:dyDescent="0.45">
      <c r="A566">
        <v>2031</v>
      </c>
      <c r="B566" t="s">
        <v>14</v>
      </c>
      <c r="C566" t="s">
        <v>107</v>
      </c>
      <c r="D566" t="s">
        <v>122</v>
      </c>
      <c r="E566">
        <v>15</v>
      </c>
      <c r="F566" s="1">
        <f t="shared" si="43"/>
        <v>0.41052324134872309</v>
      </c>
      <c r="G566" s="1">
        <f t="shared" si="44"/>
        <v>0.49279569960634656</v>
      </c>
      <c r="H566" s="2">
        <v>2300</v>
      </c>
      <c r="I566" s="5">
        <f t="shared" si="45"/>
        <v>56764</v>
      </c>
      <c r="J566" s="2">
        <v>119600</v>
      </c>
      <c r="K566" s="5">
        <f t="shared" si="46"/>
        <v>2951728</v>
      </c>
      <c r="L566">
        <v>18</v>
      </c>
      <c r="M566" t="s">
        <v>38</v>
      </c>
      <c r="N566" t="s">
        <v>18</v>
      </c>
    </row>
    <row r="567" spans="1:14" x14ac:dyDescent="0.45">
      <c r="A567">
        <v>2032</v>
      </c>
      <c r="B567" t="s">
        <v>14</v>
      </c>
      <c r="C567" t="s">
        <v>107</v>
      </c>
      <c r="D567" t="s">
        <v>123</v>
      </c>
      <c r="E567">
        <v>16</v>
      </c>
      <c r="F567" s="1">
        <f t="shared" si="43"/>
        <v>0.41052324134872309</v>
      </c>
      <c r="G567" s="1">
        <f t="shared" si="44"/>
        <v>0.49279569960634656</v>
      </c>
      <c r="H567" s="2">
        <v>2300</v>
      </c>
      <c r="I567" s="5">
        <f t="shared" si="45"/>
        <v>56764</v>
      </c>
      <c r="J567" s="2">
        <v>119600</v>
      </c>
      <c r="K567" s="5">
        <f t="shared" si="46"/>
        <v>2951728</v>
      </c>
      <c r="L567">
        <v>32</v>
      </c>
      <c r="M567" t="s">
        <v>26</v>
      </c>
      <c r="N567" t="s">
        <v>18</v>
      </c>
    </row>
    <row r="568" spans="1:14" x14ac:dyDescent="0.45">
      <c r="A568">
        <v>2033</v>
      </c>
      <c r="B568" t="s">
        <v>14</v>
      </c>
      <c r="C568" t="s">
        <v>107</v>
      </c>
      <c r="D568" t="s">
        <v>124</v>
      </c>
      <c r="E568">
        <v>17</v>
      </c>
      <c r="F568" s="1">
        <f t="shared" si="43"/>
        <v>0.41052324134872309</v>
      </c>
      <c r="G568" s="1">
        <f t="shared" si="44"/>
        <v>0.49279569960634656</v>
      </c>
      <c r="H568" s="2">
        <v>2300</v>
      </c>
      <c r="I568" s="5">
        <f t="shared" si="45"/>
        <v>56764</v>
      </c>
      <c r="J568" s="2">
        <v>119600</v>
      </c>
      <c r="K568" s="5">
        <f t="shared" si="46"/>
        <v>2951728</v>
      </c>
      <c r="L568">
        <v>39</v>
      </c>
      <c r="M568" t="s">
        <v>72</v>
      </c>
      <c r="N568" t="s">
        <v>18</v>
      </c>
    </row>
    <row r="569" spans="1:14" x14ac:dyDescent="0.45">
      <c r="A569">
        <v>2034</v>
      </c>
      <c r="B569" t="s">
        <v>14</v>
      </c>
      <c r="C569" t="s">
        <v>107</v>
      </c>
      <c r="D569" t="s">
        <v>125</v>
      </c>
      <c r="E569">
        <v>18</v>
      </c>
      <c r="F569" s="1">
        <f t="shared" si="43"/>
        <v>0.39267440476834381</v>
      </c>
      <c r="G569" s="1">
        <f t="shared" si="44"/>
        <v>0.47136979962346193</v>
      </c>
      <c r="H569" s="2">
        <v>2200</v>
      </c>
      <c r="I569" s="5">
        <f t="shared" si="45"/>
        <v>54296</v>
      </c>
      <c r="J569" s="2">
        <v>114400</v>
      </c>
      <c r="K569" s="5">
        <f t="shared" si="46"/>
        <v>2823392</v>
      </c>
      <c r="L569">
        <v>30</v>
      </c>
      <c r="M569" t="s">
        <v>17</v>
      </c>
      <c r="N569" t="s">
        <v>18</v>
      </c>
    </row>
    <row r="570" spans="1:14" x14ac:dyDescent="0.45">
      <c r="A570">
        <v>2035</v>
      </c>
      <c r="B570" t="s">
        <v>14</v>
      </c>
      <c r="C570" t="s">
        <v>107</v>
      </c>
      <c r="D570" t="s">
        <v>126</v>
      </c>
      <c r="E570">
        <v>19</v>
      </c>
      <c r="F570" s="1">
        <f t="shared" si="43"/>
        <v>0.39267440476834381</v>
      </c>
      <c r="G570" s="1">
        <f t="shared" si="44"/>
        <v>0.47136979962346193</v>
      </c>
      <c r="H570" s="2">
        <v>2200</v>
      </c>
      <c r="I570" s="5">
        <f t="shared" si="45"/>
        <v>54296</v>
      </c>
      <c r="J570" s="2">
        <v>114400</v>
      </c>
      <c r="K570" s="5">
        <f t="shared" si="46"/>
        <v>2823392</v>
      </c>
      <c r="L570">
        <v>24</v>
      </c>
      <c r="M570" t="s">
        <v>26</v>
      </c>
      <c r="N570" t="s">
        <v>18</v>
      </c>
    </row>
    <row r="571" spans="1:14" x14ac:dyDescent="0.45">
      <c r="A571">
        <v>2036</v>
      </c>
      <c r="B571" t="s">
        <v>14</v>
      </c>
      <c r="C571" t="s">
        <v>107</v>
      </c>
      <c r="D571" t="s">
        <v>127</v>
      </c>
      <c r="E571">
        <v>20</v>
      </c>
      <c r="F571" s="1">
        <f t="shared" si="43"/>
        <v>0.37482556818796453</v>
      </c>
      <c r="G571" s="1">
        <f t="shared" si="44"/>
        <v>0.44994389964057729</v>
      </c>
      <c r="H571" s="2">
        <v>2100</v>
      </c>
      <c r="I571" s="5">
        <f t="shared" si="45"/>
        <v>51828</v>
      </c>
      <c r="J571" s="2">
        <v>109200</v>
      </c>
      <c r="K571" s="5">
        <f t="shared" si="46"/>
        <v>2695056</v>
      </c>
      <c r="L571">
        <v>26</v>
      </c>
      <c r="M571" t="s">
        <v>26</v>
      </c>
      <c r="N571" t="s">
        <v>18</v>
      </c>
    </row>
    <row r="572" spans="1:14" x14ac:dyDescent="0.45">
      <c r="A572">
        <v>2037</v>
      </c>
      <c r="B572" t="s">
        <v>14</v>
      </c>
      <c r="C572" t="s">
        <v>107</v>
      </c>
      <c r="D572" t="s">
        <v>128</v>
      </c>
      <c r="E572">
        <v>21</v>
      </c>
      <c r="F572" s="1">
        <f t="shared" si="43"/>
        <v>0.37482556818796453</v>
      </c>
      <c r="G572" s="1">
        <f t="shared" si="44"/>
        <v>0.44994389964057729</v>
      </c>
      <c r="H572" s="2">
        <v>2100</v>
      </c>
      <c r="I572" s="5">
        <f t="shared" si="45"/>
        <v>51828</v>
      </c>
      <c r="J572" s="2">
        <v>109200</v>
      </c>
      <c r="K572" s="5">
        <f t="shared" si="46"/>
        <v>2695056</v>
      </c>
      <c r="L572">
        <v>27</v>
      </c>
      <c r="M572" t="s">
        <v>70</v>
      </c>
      <c r="N572" t="s">
        <v>18</v>
      </c>
    </row>
    <row r="573" spans="1:14" x14ac:dyDescent="0.45">
      <c r="A573">
        <v>2038</v>
      </c>
      <c r="B573" t="s">
        <v>14</v>
      </c>
      <c r="C573" t="s">
        <v>107</v>
      </c>
      <c r="D573" t="s">
        <v>129</v>
      </c>
      <c r="E573">
        <v>22</v>
      </c>
      <c r="F573" s="1">
        <f t="shared" si="43"/>
        <v>0.26773254870568897</v>
      </c>
      <c r="G573" s="1">
        <f t="shared" si="44"/>
        <v>0.3213884997432695</v>
      </c>
      <c r="H573" s="2">
        <v>1500</v>
      </c>
      <c r="I573" s="5">
        <f t="shared" si="45"/>
        <v>37020</v>
      </c>
      <c r="J573" s="2">
        <v>78000</v>
      </c>
      <c r="K573" s="5">
        <f t="shared" si="46"/>
        <v>1925040</v>
      </c>
      <c r="L573">
        <v>22</v>
      </c>
      <c r="M573" t="s">
        <v>50</v>
      </c>
      <c r="N573" t="s">
        <v>18</v>
      </c>
    </row>
    <row r="574" spans="1:14" x14ac:dyDescent="0.45">
      <c r="A574">
        <v>2039</v>
      </c>
      <c r="B574" t="s">
        <v>14</v>
      </c>
      <c r="C574" t="s">
        <v>107</v>
      </c>
      <c r="D574" t="s">
        <v>130</v>
      </c>
      <c r="E574">
        <v>23</v>
      </c>
      <c r="F574" s="1">
        <f t="shared" si="43"/>
        <v>0.26773254870568897</v>
      </c>
      <c r="G574" s="1">
        <f t="shared" si="44"/>
        <v>0.3213884997432695</v>
      </c>
      <c r="H574" s="2">
        <v>1500</v>
      </c>
      <c r="I574" s="5">
        <f t="shared" si="45"/>
        <v>37020</v>
      </c>
      <c r="J574" s="2">
        <v>78000</v>
      </c>
      <c r="K574" s="5">
        <f t="shared" si="46"/>
        <v>1925040</v>
      </c>
      <c r="L574">
        <v>23</v>
      </c>
      <c r="M574" t="s">
        <v>43</v>
      </c>
      <c r="N574" t="s">
        <v>18</v>
      </c>
    </row>
    <row r="575" spans="1:14" x14ac:dyDescent="0.45">
      <c r="A575">
        <v>2040</v>
      </c>
      <c r="B575" t="s">
        <v>14</v>
      </c>
      <c r="C575" t="s">
        <v>107</v>
      </c>
      <c r="D575" t="s">
        <v>131</v>
      </c>
      <c r="E575">
        <v>24</v>
      </c>
      <c r="F575" s="1">
        <f t="shared" si="43"/>
        <v>0.26773254870568897</v>
      </c>
      <c r="G575" s="1">
        <f t="shared" si="44"/>
        <v>0.3213884997432695</v>
      </c>
      <c r="H575" s="2">
        <v>1500</v>
      </c>
      <c r="I575" s="5">
        <f t="shared" si="45"/>
        <v>37020</v>
      </c>
      <c r="J575" s="2">
        <v>78000</v>
      </c>
      <c r="K575" s="5">
        <f t="shared" si="46"/>
        <v>1925040</v>
      </c>
      <c r="L575">
        <v>21</v>
      </c>
      <c r="M575" t="s">
        <v>45</v>
      </c>
      <c r="N575" t="s">
        <v>18</v>
      </c>
    </row>
    <row r="576" spans="1:14" x14ac:dyDescent="0.45">
      <c r="A576">
        <v>2041</v>
      </c>
      <c r="B576" t="s">
        <v>14</v>
      </c>
      <c r="C576" t="s">
        <v>107</v>
      </c>
      <c r="D576" t="s">
        <v>132</v>
      </c>
      <c r="E576">
        <v>25</v>
      </c>
      <c r="F576" s="1">
        <f t="shared" si="43"/>
        <v>0.21418603896455116</v>
      </c>
      <c r="G576" s="1">
        <f t="shared" si="44"/>
        <v>0.2571107997946156</v>
      </c>
      <c r="H576" s="2">
        <v>1200</v>
      </c>
      <c r="I576" s="5">
        <f t="shared" si="45"/>
        <v>29616</v>
      </c>
      <c r="J576" s="2">
        <v>62400</v>
      </c>
      <c r="K576" s="5">
        <f t="shared" si="46"/>
        <v>1540032</v>
      </c>
      <c r="L576">
        <v>21</v>
      </c>
      <c r="M576" t="s">
        <v>26</v>
      </c>
      <c r="N576" t="s">
        <v>18</v>
      </c>
    </row>
    <row r="577" spans="1:14" x14ac:dyDescent="0.45">
      <c r="A577">
        <v>2042</v>
      </c>
      <c r="B577" t="s">
        <v>14</v>
      </c>
      <c r="C577" t="s">
        <v>107</v>
      </c>
      <c r="D577" t="s">
        <v>133</v>
      </c>
      <c r="E577">
        <v>26</v>
      </c>
      <c r="F577" s="1">
        <f t="shared" si="43"/>
        <v>0.17134883117164093</v>
      </c>
      <c r="G577" s="1">
        <f t="shared" si="44"/>
        <v>0.20568863983569249</v>
      </c>
      <c r="H577" s="2">
        <v>960</v>
      </c>
      <c r="I577" s="5">
        <f t="shared" si="45"/>
        <v>23692.799999999999</v>
      </c>
      <c r="J577" s="2">
        <v>49920</v>
      </c>
      <c r="K577" s="5">
        <f t="shared" si="46"/>
        <v>1232025.6000000001</v>
      </c>
      <c r="L577">
        <v>22</v>
      </c>
      <c r="M577" t="s">
        <v>17</v>
      </c>
      <c r="N577" t="s">
        <v>18</v>
      </c>
    </row>
    <row r="578" spans="1:14" x14ac:dyDescent="0.45">
      <c r="A578">
        <v>2085</v>
      </c>
      <c r="B578" t="s">
        <v>14</v>
      </c>
      <c r="C578" t="s">
        <v>679</v>
      </c>
      <c r="D578" t="s">
        <v>680</v>
      </c>
      <c r="E578">
        <v>1</v>
      </c>
      <c r="F578" s="1">
        <f t="shared" si="43"/>
        <v>1.0709301948227559</v>
      </c>
      <c r="G578" s="1">
        <f t="shared" si="44"/>
        <v>1.285553998973078</v>
      </c>
      <c r="H578" s="2">
        <v>6000</v>
      </c>
      <c r="I578" s="5">
        <f t="shared" si="45"/>
        <v>148080</v>
      </c>
      <c r="J578" s="2">
        <v>312000</v>
      </c>
      <c r="K578" s="5">
        <f t="shared" si="46"/>
        <v>7700160</v>
      </c>
      <c r="L578">
        <v>26</v>
      </c>
      <c r="M578" t="s">
        <v>61</v>
      </c>
      <c r="N578" t="s">
        <v>18</v>
      </c>
    </row>
    <row r="579" spans="1:14" x14ac:dyDescent="0.45">
      <c r="A579">
        <v>2086</v>
      </c>
      <c r="B579" t="s">
        <v>14</v>
      </c>
      <c r="C579" t="s">
        <v>679</v>
      </c>
      <c r="D579" t="s">
        <v>681</v>
      </c>
      <c r="E579">
        <v>2</v>
      </c>
      <c r="F579" s="1">
        <f t="shared" ref="F579:F642" si="47">K579/$P$7</f>
        <v>1.0530813582423766</v>
      </c>
      <c r="G579" s="1">
        <f t="shared" ref="G579:G642" si="48">K579/$P$6</f>
        <v>1.2641280989901933</v>
      </c>
      <c r="H579" s="2">
        <v>5900</v>
      </c>
      <c r="I579" s="5">
        <f t="shared" ref="I579:I642" si="49">H579*$O$3</f>
        <v>145612</v>
      </c>
      <c r="J579" s="2">
        <v>306800</v>
      </c>
      <c r="K579" s="5">
        <f t="shared" ref="K579:K642" si="50">J579*$O$3</f>
        <v>7571824</v>
      </c>
      <c r="L579">
        <v>30</v>
      </c>
      <c r="M579" t="s">
        <v>59</v>
      </c>
      <c r="N579" t="s">
        <v>34</v>
      </c>
    </row>
    <row r="580" spans="1:14" x14ac:dyDescent="0.45">
      <c r="A580">
        <v>2087</v>
      </c>
      <c r="B580" t="s">
        <v>14</v>
      </c>
      <c r="C580" t="s">
        <v>679</v>
      </c>
      <c r="D580" t="s">
        <v>682</v>
      </c>
      <c r="E580">
        <v>3</v>
      </c>
      <c r="F580" s="1">
        <f t="shared" si="47"/>
        <v>0.89244182901896318</v>
      </c>
      <c r="G580" s="1">
        <f t="shared" si="48"/>
        <v>1.0712949991442315</v>
      </c>
      <c r="H580" s="2">
        <v>5000</v>
      </c>
      <c r="I580" s="5">
        <f t="shared" si="49"/>
        <v>123400</v>
      </c>
      <c r="J580" s="2">
        <v>260000</v>
      </c>
      <c r="K580" s="5">
        <f t="shared" si="50"/>
        <v>6416800</v>
      </c>
      <c r="L580">
        <v>24</v>
      </c>
      <c r="M580" t="s">
        <v>62</v>
      </c>
      <c r="N580" t="s">
        <v>18</v>
      </c>
    </row>
    <row r="581" spans="1:14" x14ac:dyDescent="0.45">
      <c r="A581">
        <v>2088</v>
      </c>
      <c r="B581" t="s">
        <v>14</v>
      </c>
      <c r="C581" t="s">
        <v>679</v>
      </c>
      <c r="D581" t="s">
        <v>683</v>
      </c>
      <c r="E581">
        <v>4</v>
      </c>
      <c r="F581" s="1">
        <f t="shared" si="47"/>
        <v>0.8031976461170669</v>
      </c>
      <c r="G581" s="1">
        <f t="shared" si="48"/>
        <v>0.96416549922980843</v>
      </c>
      <c r="H581" s="2">
        <v>4500</v>
      </c>
      <c r="I581" s="5">
        <f t="shared" si="49"/>
        <v>111060</v>
      </c>
      <c r="J581" s="2">
        <v>234000</v>
      </c>
      <c r="K581" s="5">
        <f t="shared" si="50"/>
        <v>5775120</v>
      </c>
      <c r="L581">
        <v>27</v>
      </c>
      <c r="M581" t="s">
        <v>28</v>
      </c>
      <c r="N581" t="s">
        <v>18</v>
      </c>
    </row>
    <row r="582" spans="1:14" x14ac:dyDescent="0.45">
      <c r="A582">
        <v>2089</v>
      </c>
      <c r="B582" t="s">
        <v>14</v>
      </c>
      <c r="C582" t="s">
        <v>679</v>
      </c>
      <c r="D582" t="s">
        <v>684</v>
      </c>
      <c r="E582">
        <v>5</v>
      </c>
      <c r="F582" s="1">
        <f t="shared" si="47"/>
        <v>0.8031976461170669</v>
      </c>
      <c r="G582" s="1">
        <f t="shared" si="48"/>
        <v>0.96416549922980843</v>
      </c>
      <c r="H582" s="2">
        <v>4500</v>
      </c>
      <c r="I582" s="5">
        <f t="shared" si="49"/>
        <v>111060</v>
      </c>
      <c r="J582" s="2">
        <v>234000</v>
      </c>
      <c r="K582" s="5">
        <f t="shared" si="50"/>
        <v>5775120</v>
      </c>
      <c r="L582">
        <v>24</v>
      </c>
      <c r="M582" t="s">
        <v>105</v>
      </c>
      <c r="N582" t="s">
        <v>18</v>
      </c>
    </row>
    <row r="583" spans="1:14" x14ac:dyDescent="0.45">
      <c r="A583">
        <v>2090</v>
      </c>
      <c r="B583" t="s">
        <v>14</v>
      </c>
      <c r="C583" t="s">
        <v>679</v>
      </c>
      <c r="D583" t="s">
        <v>685</v>
      </c>
      <c r="E583">
        <v>6</v>
      </c>
      <c r="F583" s="1">
        <f t="shared" si="47"/>
        <v>0.78534880953668762</v>
      </c>
      <c r="G583" s="1">
        <f t="shared" si="48"/>
        <v>0.94273959924692385</v>
      </c>
      <c r="H583" s="2">
        <v>4400</v>
      </c>
      <c r="I583" s="5">
        <f t="shared" si="49"/>
        <v>108592</v>
      </c>
      <c r="J583" s="2">
        <v>228800</v>
      </c>
      <c r="K583" s="5">
        <f t="shared" si="50"/>
        <v>5646784</v>
      </c>
      <c r="L583">
        <v>34</v>
      </c>
      <c r="M583" t="s">
        <v>28</v>
      </c>
      <c r="N583" t="s">
        <v>18</v>
      </c>
    </row>
    <row r="584" spans="1:14" x14ac:dyDescent="0.45">
      <c r="A584">
        <v>2091</v>
      </c>
      <c r="B584" t="s">
        <v>14</v>
      </c>
      <c r="C584" t="s">
        <v>679</v>
      </c>
      <c r="D584" t="s">
        <v>686</v>
      </c>
      <c r="E584">
        <v>7</v>
      </c>
      <c r="F584" s="1">
        <f t="shared" si="47"/>
        <v>0.74965113637592906</v>
      </c>
      <c r="G584" s="1">
        <f t="shared" si="48"/>
        <v>0.89988779928115459</v>
      </c>
      <c r="H584" s="2">
        <v>4200</v>
      </c>
      <c r="I584" s="5">
        <f t="shared" si="49"/>
        <v>103656</v>
      </c>
      <c r="J584" s="2">
        <v>218400</v>
      </c>
      <c r="K584" s="5">
        <f t="shared" si="50"/>
        <v>5390112</v>
      </c>
      <c r="L584">
        <v>20</v>
      </c>
      <c r="M584" t="s">
        <v>62</v>
      </c>
      <c r="N584" t="s">
        <v>18</v>
      </c>
    </row>
    <row r="585" spans="1:14" x14ac:dyDescent="0.45">
      <c r="A585">
        <v>2092</v>
      </c>
      <c r="B585" t="s">
        <v>14</v>
      </c>
      <c r="C585" t="s">
        <v>679</v>
      </c>
      <c r="D585" t="s">
        <v>687</v>
      </c>
      <c r="E585">
        <v>8</v>
      </c>
      <c r="F585" s="1">
        <f t="shared" si="47"/>
        <v>0.73180229979554978</v>
      </c>
      <c r="G585" s="1">
        <f t="shared" si="48"/>
        <v>0.8784618992982699</v>
      </c>
      <c r="H585" s="2">
        <v>4100</v>
      </c>
      <c r="I585" s="5">
        <f t="shared" si="49"/>
        <v>101188</v>
      </c>
      <c r="J585" s="2">
        <v>213200</v>
      </c>
      <c r="K585" s="5">
        <f t="shared" si="50"/>
        <v>5261776</v>
      </c>
      <c r="L585">
        <v>25</v>
      </c>
      <c r="M585" t="s">
        <v>70</v>
      </c>
      <c r="N585" t="s">
        <v>18</v>
      </c>
    </row>
    <row r="586" spans="1:14" x14ac:dyDescent="0.45">
      <c r="A586">
        <v>2093</v>
      </c>
      <c r="B586" t="s">
        <v>14</v>
      </c>
      <c r="C586" t="s">
        <v>679</v>
      </c>
      <c r="D586" t="s">
        <v>688</v>
      </c>
      <c r="E586">
        <v>9</v>
      </c>
      <c r="F586" s="1">
        <f t="shared" si="47"/>
        <v>0.7139534632151705</v>
      </c>
      <c r="G586" s="1">
        <f t="shared" si="48"/>
        <v>0.85703599931538532</v>
      </c>
      <c r="H586" s="2">
        <v>4000</v>
      </c>
      <c r="I586" s="5">
        <f t="shared" si="49"/>
        <v>98720</v>
      </c>
      <c r="J586" s="2">
        <v>208000</v>
      </c>
      <c r="K586" s="5">
        <f t="shared" si="50"/>
        <v>5133440</v>
      </c>
      <c r="L586">
        <v>28</v>
      </c>
      <c r="M586" t="s">
        <v>105</v>
      </c>
      <c r="N586" t="s">
        <v>18</v>
      </c>
    </row>
    <row r="587" spans="1:14" x14ac:dyDescent="0.45">
      <c r="A587">
        <v>2094</v>
      </c>
      <c r="B587" t="s">
        <v>14</v>
      </c>
      <c r="C587" t="s">
        <v>679</v>
      </c>
      <c r="D587" t="s">
        <v>689</v>
      </c>
      <c r="E587">
        <v>10</v>
      </c>
      <c r="F587" s="1">
        <f t="shared" si="47"/>
        <v>0.60686044373289494</v>
      </c>
      <c r="G587" s="1">
        <f t="shared" si="48"/>
        <v>0.72848059941807752</v>
      </c>
      <c r="H587" s="2">
        <v>3400</v>
      </c>
      <c r="I587" s="5">
        <f t="shared" si="49"/>
        <v>83912</v>
      </c>
      <c r="J587" s="2">
        <v>176800</v>
      </c>
      <c r="K587" s="5">
        <f t="shared" si="50"/>
        <v>4363424</v>
      </c>
      <c r="L587">
        <v>27</v>
      </c>
      <c r="M587" t="s">
        <v>26</v>
      </c>
      <c r="N587" t="s">
        <v>18</v>
      </c>
    </row>
    <row r="588" spans="1:14" x14ac:dyDescent="0.45">
      <c r="A588">
        <v>2095</v>
      </c>
      <c r="B588" t="s">
        <v>14</v>
      </c>
      <c r="C588" t="s">
        <v>679</v>
      </c>
      <c r="D588" t="s">
        <v>690</v>
      </c>
      <c r="E588">
        <v>11</v>
      </c>
      <c r="F588" s="1">
        <f t="shared" si="47"/>
        <v>0.60686044373289494</v>
      </c>
      <c r="G588" s="1">
        <f t="shared" si="48"/>
        <v>0.72848059941807752</v>
      </c>
      <c r="H588" s="2">
        <v>3400</v>
      </c>
      <c r="I588" s="5">
        <f t="shared" si="49"/>
        <v>83912</v>
      </c>
      <c r="J588" s="2">
        <v>176800</v>
      </c>
      <c r="K588" s="5">
        <f t="shared" si="50"/>
        <v>4363424</v>
      </c>
      <c r="L588">
        <v>32</v>
      </c>
      <c r="M588" t="s">
        <v>61</v>
      </c>
      <c r="N588" t="s">
        <v>18</v>
      </c>
    </row>
    <row r="589" spans="1:14" x14ac:dyDescent="0.45">
      <c r="A589">
        <v>2096</v>
      </c>
      <c r="B589" t="s">
        <v>14</v>
      </c>
      <c r="C589" t="s">
        <v>679</v>
      </c>
      <c r="D589" t="s">
        <v>691</v>
      </c>
      <c r="E589">
        <v>12</v>
      </c>
      <c r="F589" s="1">
        <f t="shared" si="47"/>
        <v>0.60686044373289494</v>
      </c>
      <c r="G589" s="1">
        <f t="shared" si="48"/>
        <v>0.72848059941807752</v>
      </c>
      <c r="H589" s="2">
        <v>3400</v>
      </c>
      <c r="I589" s="5">
        <f t="shared" si="49"/>
        <v>83912</v>
      </c>
      <c r="J589" s="2">
        <v>176800</v>
      </c>
      <c r="K589" s="5">
        <f t="shared" si="50"/>
        <v>4363424</v>
      </c>
      <c r="L589">
        <v>25</v>
      </c>
      <c r="M589" t="s">
        <v>48</v>
      </c>
      <c r="N589" t="s">
        <v>104</v>
      </c>
    </row>
    <row r="590" spans="1:14" x14ac:dyDescent="0.45">
      <c r="A590">
        <v>2097</v>
      </c>
      <c r="B590" t="s">
        <v>14</v>
      </c>
      <c r="C590" t="s">
        <v>679</v>
      </c>
      <c r="D590" t="s">
        <v>692</v>
      </c>
      <c r="E590">
        <v>13</v>
      </c>
      <c r="F590" s="1">
        <f t="shared" si="47"/>
        <v>0.57116277057213649</v>
      </c>
      <c r="G590" s="1">
        <f t="shared" si="48"/>
        <v>0.68562879945230826</v>
      </c>
      <c r="H590" s="2">
        <v>3200</v>
      </c>
      <c r="I590" s="5">
        <f t="shared" si="49"/>
        <v>78976</v>
      </c>
      <c r="J590" s="2">
        <v>166400</v>
      </c>
      <c r="K590" s="5">
        <f t="shared" si="50"/>
        <v>4106752</v>
      </c>
      <c r="L590">
        <v>29</v>
      </c>
      <c r="M590" t="s">
        <v>75</v>
      </c>
      <c r="N590" t="s">
        <v>18</v>
      </c>
    </row>
    <row r="591" spans="1:14" x14ac:dyDescent="0.45">
      <c r="A591">
        <v>2098</v>
      </c>
      <c r="B591" t="s">
        <v>14</v>
      </c>
      <c r="C591" t="s">
        <v>679</v>
      </c>
      <c r="D591" t="s">
        <v>693</v>
      </c>
      <c r="E591">
        <v>14</v>
      </c>
      <c r="F591" s="1">
        <f t="shared" si="47"/>
        <v>0.55331393399175721</v>
      </c>
      <c r="G591" s="1">
        <f t="shared" si="48"/>
        <v>0.66420289946942357</v>
      </c>
      <c r="H591" s="2">
        <v>3100</v>
      </c>
      <c r="I591" s="5">
        <f t="shared" si="49"/>
        <v>76508</v>
      </c>
      <c r="J591" s="2">
        <v>161200</v>
      </c>
      <c r="K591" s="5">
        <f t="shared" si="50"/>
        <v>3978416</v>
      </c>
      <c r="L591">
        <v>28</v>
      </c>
      <c r="M591" t="s">
        <v>22</v>
      </c>
      <c r="N591" t="s">
        <v>18</v>
      </c>
    </row>
    <row r="592" spans="1:14" x14ac:dyDescent="0.45">
      <c r="A592">
        <v>2099</v>
      </c>
      <c r="B592" t="s">
        <v>14</v>
      </c>
      <c r="C592" t="s">
        <v>679</v>
      </c>
      <c r="D592" t="s">
        <v>694</v>
      </c>
      <c r="E592">
        <v>15</v>
      </c>
      <c r="F592" s="1">
        <f t="shared" si="47"/>
        <v>0.51761626083099865</v>
      </c>
      <c r="G592" s="1">
        <f t="shared" si="48"/>
        <v>0.6213510995036543</v>
      </c>
      <c r="H592" s="2">
        <v>2900</v>
      </c>
      <c r="I592" s="5">
        <f t="shared" si="49"/>
        <v>71572</v>
      </c>
      <c r="J592" s="2">
        <v>150800</v>
      </c>
      <c r="K592" s="5">
        <f t="shared" si="50"/>
        <v>3721744</v>
      </c>
      <c r="L592">
        <v>24</v>
      </c>
      <c r="M592" t="s">
        <v>30</v>
      </c>
      <c r="N592" t="s">
        <v>18</v>
      </c>
    </row>
    <row r="593" spans="1:14" x14ac:dyDescent="0.45">
      <c r="A593">
        <v>2100</v>
      </c>
      <c r="B593" t="s">
        <v>14</v>
      </c>
      <c r="C593" t="s">
        <v>679</v>
      </c>
      <c r="D593" t="s">
        <v>695</v>
      </c>
      <c r="E593">
        <v>16</v>
      </c>
      <c r="F593" s="1">
        <f t="shared" si="47"/>
        <v>0.44622091450948159</v>
      </c>
      <c r="G593" s="1">
        <f t="shared" si="48"/>
        <v>0.53564749957211577</v>
      </c>
      <c r="H593" s="2">
        <v>2500</v>
      </c>
      <c r="I593" s="5">
        <f t="shared" si="49"/>
        <v>61700</v>
      </c>
      <c r="J593" s="2">
        <v>130000</v>
      </c>
      <c r="K593" s="5">
        <f t="shared" si="50"/>
        <v>3208400</v>
      </c>
      <c r="L593">
        <v>22</v>
      </c>
      <c r="M593" t="s">
        <v>45</v>
      </c>
      <c r="N593" t="s">
        <v>18</v>
      </c>
    </row>
    <row r="594" spans="1:14" x14ac:dyDescent="0.45">
      <c r="A594">
        <v>2101</v>
      </c>
      <c r="B594" t="s">
        <v>14</v>
      </c>
      <c r="C594" t="s">
        <v>679</v>
      </c>
      <c r="D594" t="s">
        <v>696</v>
      </c>
      <c r="E594">
        <v>17</v>
      </c>
      <c r="F594" s="1">
        <f t="shared" si="47"/>
        <v>0.42837207792910231</v>
      </c>
      <c r="G594" s="1">
        <f t="shared" si="48"/>
        <v>0.51422159958923119</v>
      </c>
      <c r="H594" s="2">
        <v>2400</v>
      </c>
      <c r="I594" s="5">
        <f t="shared" si="49"/>
        <v>59232</v>
      </c>
      <c r="J594" s="2">
        <v>124800</v>
      </c>
      <c r="K594" s="5">
        <f t="shared" si="50"/>
        <v>3080064</v>
      </c>
      <c r="L594">
        <v>37</v>
      </c>
      <c r="M594" t="s">
        <v>28</v>
      </c>
      <c r="N594" t="s">
        <v>18</v>
      </c>
    </row>
    <row r="595" spans="1:14" x14ac:dyDescent="0.45">
      <c r="A595">
        <v>2102</v>
      </c>
      <c r="B595" t="s">
        <v>14</v>
      </c>
      <c r="C595" t="s">
        <v>679</v>
      </c>
      <c r="D595" t="s">
        <v>697</v>
      </c>
      <c r="E595">
        <v>18</v>
      </c>
      <c r="F595" s="1">
        <f t="shared" si="47"/>
        <v>0.42837207792910231</v>
      </c>
      <c r="G595" s="1">
        <f t="shared" si="48"/>
        <v>0.51422159958923119</v>
      </c>
      <c r="H595" s="2">
        <v>2400</v>
      </c>
      <c r="I595" s="5">
        <f t="shared" si="49"/>
        <v>59232</v>
      </c>
      <c r="J595" s="2">
        <v>124800</v>
      </c>
      <c r="K595" s="5">
        <f t="shared" si="50"/>
        <v>3080064</v>
      </c>
      <c r="L595">
        <v>23</v>
      </c>
      <c r="M595" t="s">
        <v>50</v>
      </c>
      <c r="N595" t="s">
        <v>18</v>
      </c>
    </row>
    <row r="596" spans="1:14" x14ac:dyDescent="0.45">
      <c r="A596">
        <v>2103</v>
      </c>
      <c r="B596" t="s">
        <v>14</v>
      </c>
      <c r="C596" t="s">
        <v>679</v>
      </c>
      <c r="D596" t="s">
        <v>698</v>
      </c>
      <c r="E596">
        <v>19</v>
      </c>
      <c r="F596" s="1">
        <f t="shared" si="47"/>
        <v>0.41052324134872309</v>
      </c>
      <c r="G596" s="1">
        <f t="shared" si="48"/>
        <v>0.49279569960634656</v>
      </c>
      <c r="H596" s="2">
        <v>2300</v>
      </c>
      <c r="I596" s="5">
        <f t="shared" si="49"/>
        <v>56764</v>
      </c>
      <c r="J596" s="2">
        <v>119600</v>
      </c>
      <c r="K596" s="5">
        <f t="shared" si="50"/>
        <v>2951728</v>
      </c>
      <c r="L596">
        <v>32</v>
      </c>
      <c r="M596" t="s">
        <v>30</v>
      </c>
      <c r="N596" t="s">
        <v>18</v>
      </c>
    </row>
    <row r="597" spans="1:14" x14ac:dyDescent="0.45">
      <c r="A597">
        <v>2104</v>
      </c>
      <c r="B597" t="s">
        <v>14</v>
      </c>
      <c r="C597" t="s">
        <v>679</v>
      </c>
      <c r="D597" t="s">
        <v>699</v>
      </c>
      <c r="E597">
        <v>20</v>
      </c>
      <c r="F597" s="1">
        <f t="shared" si="47"/>
        <v>0.37482556818796453</v>
      </c>
      <c r="G597" s="1">
        <f t="shared" si="48"/>
        <v>0.44994389964057729</v>
      </c>
      <c r="H597" s="2">
        <v>2100</v>
      </c>
      <c r="I597" s="5">
        <f t="shared" si="49"/>
        <v>51828</v>
      </c>
      <c r="J597" s="2">
        <v>109200</v>
      </c>
      <c r="K597" s="5">
        <f t="shared" si="50"/>
        <v>2695056</v>
      </c>
      <c r="L597">
        <v>32</v>
      </c>
      <c r="M597" t="s">
        <v>71</v>
      </c>
      <c r="N597" t="s">
        <v>18</v>
      </c>
    </row>
    <row r="598" spans="1:14" x14ac:dyDescent="0.45">
      <c r="A598">
        <v>2105</v>
      </c>
      <c r="B598" t="s">
        <v>14</v>
      </c>
      <c r="C598" t="s">
        <v>679</v>
      </c>
      <c r="D598" t="s">
        <v>700</v>
      </c>
      <c r="E598">
        <v>21</v>
      </c>
      <c r="F598" s="1">
        <f t="shared" si="47"/>
        <v>0.37482556818796453</v>
      </c>
      <c r="G598" s="1">
        <f t="shared" si="48"/>
        <v>0.44994389964057729</v>
      </c>
      <c r="H598" s="2">
        <v>2100</v>
      </c>
      <c r="I598" s="5">
        <f t="shared" si="49"/>
        <v>51828</v>
      </c>
      <c r="J598" s="2">
        <v>109200</v>
      </c>
      <c r="K598" s="5">
        <f t="shared" si="50"/>
        <v>2695056</v>
      </c>
      <c r="L598">
        <v>32</v>
      </c>
      <c r="M598" t="s">
        <v>64</v>
      </c>
      <c r="N598" t="s">
        <v>18</v>
      </c>
    </row>
    <row r="599" spans="1:14" x14ac:dyDescent="0.45">
      <c r="A599">
        <v>2106</v>
      </c>
      <c r="B599" t="s">
        <v>14</v>
      </c>
      <c r="C599" t="s">
        <v>679</v>
      </c>
      <c r="D599" t="s">
        <v>701</v>
      </c>
      <c r="E599">
        <v>22</v>
      </c>
      <c r="F599" s="1">
        <f t="shared" si="47"/>
        <v>0.28558138528606825</v>
      </c>
      <c r="G599" s="1">
        <f t="shared" si="48"/>
        <v>0.34281439972615413</v>
      </c>
      <c r="H599" s="2">
        <v>1600</v>
      </c>
      <c r="I599" s="5">
        <f t="shared" si="49"/>
        <v>39488</v>
      </c>
      <c r="J599" s="2">
        <v>83200</v>
      </c>
      <c r="K599" s="5">
        <f t="shared" si="50"/>
        <v>2053376</v>
      </c>
      <c r="L599">
        <v>33</v>
      </c>
      <c r="M599" t="s">
        <v>45</v>
      </c>
      <c r="N599" t="s">
        <v>34</v>
      </c>
    </row>
    <row r="600" spans="1:14" x14ac:dyDescent="0.45">
      <c r="A600">
        <v>2107</v>
      </c>
      <c r="B600" t="s">
        <v>14</v>
      </c>
      <c r="C600" t="s">
        <v>679</v>
      </c>
      <c r="D600" t="s">
        <v>702</v>
      </c>
      <c r="E600">
        <v>23</v>
      </c>
      <c r="F600" s="1">
        <f t="shared" si="47"/>
        <v>0.16420929653948921</v>
      </c>
      <c r="G600" s="1">
        <f t="shared" si="48"/>
        <v>0.1971182798425386</v>
      </c>
      <c r="H600" s="2">
        <v>920</v>
      </c>
      <c r="I600" s="5">
        <f t="shared" si="49"/>
        <v>22705.599999999999</v>
      </c>
      <c r="J600" s="2">
        <v>47840</v>
      </c>
      <c r="K600" s="5">
        <f t="shared" si="50"/>
        <v>1180691.2</v>
      </c>
      <c r="L600">
        <v>24</v>
      </c>
      <c r="M600" t="s">
        <v>17</v>
      </c>
      <c r="N600" t="s">
        <v>18</v>
      </c>
    </row>
    <row r="601" spans="1:14" x14ac:dyDescent="0.45">
      <c r="A601">
        <v>2108</v>
      </c>
      <c r="B601" t="s">
        <v>14</v>
      </c>
      <c r="C601" t="s">
        <v>679</v>
      </c>
      <c r="D601" t="s">
        <v>703</v>
      </c>
      <c r="E601">
        <v>24</v>
      </c>
      <c r="F601" s="1">
        <f t="shared" si="47"/>
        <v>0.16063952922341337</v>
      </c>
      <c r="G601" s="1">
        <f t="shared" si="48"/>
        <v>0.1928330998459617</v>
      </c>
      <c r="H601" s="2">
        <v>900</v>
      </c>
      <c r="I601" s="5">
        <f t="shared" si="49"/>
        <v>22212</v>
      </c>
      <c r="J601" s="2">
        <v>46800</v>
      </c>
      <c r="K601" s="5">
        <f t="shared" si="50"/>
        <v>1155024</v>
      </c>
      <c r="L601">
        <v>22</v>
      </c>
      <c r="M601" t="s">
        <v>28</v>
      </c>
      <c r="N601" t="s">
        <v>18</v>
      </c>
    </row>
    <row r="602" spans="1:14" x14ac:dyDescent="0.45">
      <c r="A602">
        <v>2109</v>
      </c>
      <c r="B602" t="s">
        <v>14</v>
      </c>
      <c r="C602" t="s">
        <v>679</v>
      </c>
      <c r="D602" t="s">
        <v>704</v>
      </c>
      <c r="E602">
        <v>25</v>
      </c>
      <c r="F602" s="1">
        <f t="shared" si="47"/>
        <v>0.14279069264303412</v>
      </c>
      <c r="G602" s="1">
        <f t="shared" si="48"/>
        <v>0.17140719986307706</v>
      </c>
      <c r="H602" s="2">
        <v>800</v>
      </c>
      <c r="I602" s="5">
        <f t="shared" si="49"/>
        <v>19744</v>
      </c>
      <c r="J602" s="2">
        <v>41600</v>
      </c>
      <c r="K602" s="5">
        <f t="shared" si="50"/>
        <v>1026688</v>
      </c>
      <c r="L602">
        <v>22</v>
      </c>
      <c r="M602" t="s">
        <v>17</v>
      </c>
      <c r="N602" t="s">
        <v>18</v>
      </c>
    </row>
    <row r="603" spans="1:14" x14ac:dyDescent="0.45">
      <c r="A603">
        <v>2150</v>
      </c>
      <c r="B603" t="s">
        <v>14</v>
      </c>
      <c r="C603" t="s">
        <v>705</v>
      </c>
      <c r="D603" t="s">
        <v>706</v>
      </c>
      <c r="E603">
        <v>1</v>
      </c>
      <c r="F603" s="1">
        <f t="shared" si="47"/>
        <v>1.0887790314031351</v>
      </c>
      <c r="G603" s="1">
        <f t="shared" si="48"/>
        <v>1.3069798989559627</v>
      </c>
      <c r="H603" s="2">
        <v>6100</v>
      </c>
      <c r="I603" s="5">
        <f t="shared" si="49"/>
        <v>150548</v>
      </c>
      <c r="J603" s="2">
        <v>317200</v>
      </c>
      <c r="K603" s="5">
        <f t="shared" si="50"/>
        <v>7828496</v>
      </c>
      <c r="L603">
        <v>24</v>
      </c>
      <c r="M603" t="s">
        <v>26</v>
      </c>
      <c r="N603" t="s">
        <v>18</v>
      </c>
    </row>
    <row r="604" spans="1:14" x14ac:dyDescent="0.45">
      <c r="A604">
        <v>2151</v>
      </c>
      <c r="B604" t="s">
        <v>14</v>
      </c>
      <c r="C604" t="s">
        <v>705</v>
      </c>
      <c r="D604" t="s">
        <v>707</v>
      </c>
      <c r="E604">
        <v>2</v>
      </c>
      <c r="F604" s="1">
        <f t="shared" si="47"/>
        <v>0.8745929924385839</v>
      </c>
      <c r="G604" s="1">
        <f t="shared" si="48"/>
        <v>1.0498690991613471</v>
      </c>
      <c r="H604" s="2">
        <v>4900</v>
      </c>
      <c r="I604" s="5">
        <f t="shared" si="49"/>
        <v>120932</v>
      </c>
      <c r="J604" s="2">
        <v>254800</v>
      </c>
      <c r="K604" s="5">
        <f t="shared" si="50"/>
        <v>6288464</v>
      </c>
      <c r="L604">
        <v>35</v>
      </c>
      <c r="M604" t="s">
        <v>73</v>
      </c>
      <c r="N604" t="s">
        <v>18</v>
      </c>
    </row>
    <row r="605" spans="1:14" x14ac:dyDescent="0.45">
      <c r="A605">
        <v>2152</v>
      </c>
      <c r="B605" t="s">
        <v>14</v>
      </c>
      <c r="C605" t="s">
        <v>705</v>
      </c>
      <c r="D605" t="s">
        <v>708</v>
      </c>
      <c r="E605">
        <v>3</v>
      </c>
      <c r="F605" s="1">
        <f t="shared" si="47"/>
        <v>0.7139534632151705</v>
      </c>
      <c r="G605" s="1">
        <f t="shared" si="48"/>
        <v>0.85703599931538532</v>
      </c>
      <c r="H605" s="2">
        <v>4000</v>
      </c>
      <c r="I605" s="5">
        <f t="shared" si="49"/>
        <v>98720</v>
      </c>
      <c r="J605" s="2">
        <v>208000</v>
      </c>
      <c r="K605" s="5">
        <f t="shared" si="50"/>
        <v>5133440</v>
      </c>
      <c r="L605">
        <v>29</v>
      </c>
      <c r="M605" t="s">
        <v>17</v>
      </c>
      <c r="N605" t="s">
        <v>18</v>
      </c>
    </row>
    <row r="606" spans="1:14" x14ac:dyDescent="0.45">
      <c r="A606">
        <v>2153</v>
      </c>
      <c r="B606" t="s">
        <v>14</v>
      </c>
      <c r="C606" t="s">
        <v>705</v>
      </c>
      <c r="D606" t="s">
        <v>709</v>
      </c>
      <c r="E606">
        <v>4</v>
      </c>
      <c r="F606" s="1">
        <f t="shared" si="47"/>
        <v>0.58901160715251566</v>
      </c>
      <c r="G606" s="1">
        <f t="shared" si="48"/>
        <v>0.70705469943519283</v>
      </c>
      <c r="H606" s="2">
        <v>3300</v>
      </c>
      <c r="I606" s="5">
        <f t="shared" si="49"/>
        <v>81444</v>
      </c>
      <c r="J606" s="2">
        <v>171600</v>
      </c>
      <c r="K606" s="5">
        <f t="shared" si="50"/>
        <v>4235088</v>
      </c>
      <c r="L606">
        <v>26</v>
      </c>
      <c r="M606" t="s">
        <v>30</v>
      </c>
      <c r="N606" t="s">
        <v>18</v>
      </c>
    </row>
    <row r="607" spans="1:14" x14ac:dyDescent="0.45">
      <c r="A607">
        <v>2154</v>
      </c>
      <c r="B607" t="s">
        <v>14</v>
      </c>
      <c r="C607" t="s">
        <v>705</v>
      </c>
      <c r="D607" t="s">
        <v>710</v>
      </c>
      <c r="E607">
        <v>5</v>
      </c>
      <c r="F607" s="1">
        <f t="shared" si="47"/>
        <v>0.57116277057213649</v>
      </c>
      <c r="G607" s="1">
        <f t="shared" si="48"/>
        <v>0.68562879945230826</v>
      </c>
      <c r="H607" s="2">
        <v>3200</v>
      </c>
      <c r="I607" s="5">
        <f t="shared" si="49"/>
        <v>78976</v>
      </c>
      <c r="J607" s="2">
        <v>166400</v>
      </c>
      <c r="K607" s="5">
        <f t="shared" si="50"/>
        <v>4106752</v>
      </c>
      <c r="L607">
        <v>25</v>
      </c>
      <c r="M607" t="s">
        <v>105</v>
      </c>
      <c r="N607" t="s">
        <v>18</v>
      </c>
    </row>
    <row r="608" spans="1:14" x14ac:dyDescent="0.45">
      <c r="A608">
        <v>2155</v>
      </c>
      <c r="B608" t="s">
        <v>14</v>
      </c>
      <c r="C608" t="s">
        <v>705</v>
      </c>
      <c r="D608" t="s">
        <v>711</v>
      </c>
      <c r="E608">
        <v>6</v>
      </c>
      <c r="F608" s="1">
        <f t="shared" si="47"/>
        <v>0.55331393399175721</v>
      </c>
      <c r="G608" s="1">
        <f t="shared" si="48"/>
        <v>0.66420289946942357</v>
      </c>
      <c r="H608" s="2">
        <v>3100</v>
      </c>
      <c r="I608" s="5">
        <f t="shared" si="49"/>
        <v>76508</v>
      </c>
      <c r="J608" s="2">
        <v>161200</v>
      </c>
      <c r="K608" s="5">
        <f t="shared" si="50"/>
        <v>3978416</v>
      </c>
      <c r="L608">
        <v>23</v>
      </c>
      <c r="M608" t="s">
        <v>73</v>
      </c>
      <c r="N608" t="s">
        <v>18</v>
      </c>
    </row>
    <row r="609" spans="1:14" x14ac:dyDescent="0.45">
      <c r="A609">
        <v>2156</v>
      </c>
      <c r="B609" t="s">
        <v>14</v>
      </c>
      <c r="C609" t="s">
        <v>705</v>
      </c>
      <c r="D609" t="s">
        <v>712</v>
      </c>
      <c r="E609">
        <v>7</v>
      </c>
      <c r="F609" s="1">
        <f t="shared" si="47"/>
        <v>0.53546509741137793</v>
      </c>
      <c r="G609" s="1">
        <f t="shared" si="48"/>
        <v>0.64277699948653899</v>
      </c>
      <c r="H609" s="2">
        <v>3000</v>
      </c>
      <c r="I609" s="5">
        <f t="shared" si="49"/>
        <v>74040</v>
      </c>
      <c r="J609" s="2">
        <v>156000</v>
      </c>
      <c r="K609" s="5">
        <f t="shared" si="50"/>
        <v>3850080</v>
      </c>
      <c r="L609">
        <v>31</v>
      </c>
      <c r="M609" t="s">
        <v>28</v>
      </c>
      <c r="N609" t="s">
        <v>18</v>
      </c>
    </row>
    <row r="610" spans="1:14" x14ac:dyDescent="0.45">
      <c r="A610">
        <v>2157</v>
      </c>
      <c r="B610" t="s">
        <v>14</v>
      </c>
      <c r="C610" t="s">
        <v>705</v>
      </c>
      <c r="D610" t="s">
        <v>713</v>
      </c>
      <c r="E610">
        <v>8</v>
      </c>
      <c r="F610" s="1">
        <f t="shared" si="47"/>
        <v>0.51761626083099865</v>
      </c>
      <c r="G610" s="1">
        <f t="shared" si="48"/>
        <v>0.6213510995036543</v>
      </c>
      <c r="H610" s="2">
        <v>2900</v>
      </c>
      <c r="I610" s="5">
        <f t="shared" si="49"/>
        <v>71572</v>
      </c>
      <c r="J610" s="2">
        <v>150800</v>
      </c>
      <c r="K610" s="5">
        <f t="shared" si="50"/>
        <v>3721744</v>
      </c>
      <c r="L610">
        <v>36</v>
      </c>
      <c r="M610" t="s">
        <v>71</v>
      </c>
      <c r="N610" t="s">
        <v>18</v>
      </c>
    </row>
    <row r="611" spans="1:14" x14ac:dyDescent="0.45">
      <c r="A611">
        <v>2158</v>
      </c>
      <c r="B611" t="s">
        <v>14</v>
      </c>
      <c r="C611" t="s">
        <v>705</v>
      </c>
      <c r="D611" t="s">
        <v>714</v>
      </c>
      <c r="E611">
        <v>9</v>
      </c>
      <c r="F611" s="1">
        <f t="shared" si="47"/>
        <v>0.46406975108986087</v>
      </c>
      <c r="G611" s="1">
        <f t="shared" si="48"/>
        <v>0.55707339955500046</v>
      </c>
      <c r="H611" s="2">
        <v>2600</v>
      </c>
      <c r="I611" s="5">
        <f t="shared" si="49"/>
        <v>64168</v>
      </c>
      <c r="J611" s="2">
        <v>135200</v>
      </c>
      <c r="K611" s="5">
        <f t="shared" si="50"/>
        <v>3336736</v>
      </c>
      <c r="L611">
        <v>24</v>
      </c>
      <c r="M611" t="s">
        <v>17</v>
      </c>
      <c r="N611" t="s">
        <v>18</v>
      </c>
    </row>
    <row r="612" spans="1:14" x14ac:dyDescent="0.45">
      <c r="A612">
        <v>2159</v>
      </c>
      <c r="B612" t="s">
        <v>14</v>
      </c>
      <c r="C612" t="s">
        <v>705</v>
      </c>
      <c r="D612" t="s">
        <v>715</v>
      </c>
      <c r="E612">
        <v>10</v>
      </c>
      <c r="F612" s="1">
        <f t="shared" si="47"/>
        <v>0.44622091450948159</v>
      </c>
      <c r="G612" s="1">
        <f t="shared" si="48"/>
        <v>0.53564749957211577</v>
      </c>
      <c r="H612" s="2">
        <v>2500</v>
      </c>
      <c r="I612" s="5">
        <f t="shared" si="49"/>
        <v>61700</v>
      </c>
      <c r="J612" s="2">
        <v>130000</v>
      </c>
      <c r="K612" s="5">
        <f t="shared" si="50"/>
        <v>3208400</v>
      </c>
      <c r="L612">
        <v>24</v>
      </c>
      <c r="M612" t="s">
        <v>33</v>
      </c>
      <c r="N612" t="s">
        <v>18</v>
      </c>
    </row>
    <row r="613" spans="1:14" x14ac:dyDescent="0.45">
      <c r="A613">
        <v>2160</v>
      </c>
      <c r="B613" t="s">
        <v>14</v>
      </c>
      <c r="C613" t="s">
        <v>705</v>
      </c>
      <c r="D613" t="s">
        <v>716</v>
      </c>
      <c r="E613">
        <v>11</v>
      </c>
      <c r="F613" s="1">
        <f t="shared" si="47"/>
        <v>0.41052324134872309</v>
      </c>
      <c r="G613" s="1">
        <f t="shared" si="48"/>
        <v>0.49279569960634656</v>
      </c>
      <c r="H613" s="2">
        <v>2300</v>
      </c>
      <c r="I613" s="5">
        <f t="shared" si="49"/>
        <v>56764</v>
      </c>
      <c r="J613" s="2">
        <v>119600</v>
      </c>
      <c r="K613" s="5">
        <f t="shared" si="50"/>
        <v>2951728</v>
      </c>
      <c r="L613">
        <v>31</v>
      </c>
      <c r="M613" t="s">
        <v>105</v>
      </c>
      <c r="N613" t="s">
        <v>18</v>
      </c>
    </row>
    <row r="614" spans="1:14" x14ac:dyDescent="0.45">
      <c r="A614">
        <v>2161</v>
      </c>
      <c r="B614" t="s">
        <v>14</v>
      </c>
      <c r="C614" t="s">
        <v>705</v>
      </c>
      <c r="D614" t="s">
        <v>717</v>
      </c>
      <c r="E614">
        <v>12</v>
      </c>
      <c r="F614" s="1">
        <f t="shared" si="47"/>
        <v>0.39267440476834381</v>
      </c>
      <c r="G614" s="1">
        <f t="shared" si="48"/>
        <v>0.47136979962346193</v>
      </c>
      <c r="H614" s="2">
        <v>2200</v>
      </c>
      <c r="I614" s="5">
        <f t="shared" si="49"/>
        <v>54296</v>
      </c>
      <c r="J614" s="2">
        <v>114400</v>
      </c>
      <c r="K614" s="5">
        <f t="shared" si="50"/>
        <v>2823392</v>
      </c>
      <c r="L614">
        <v>37</v>
      </c>
      <c r="M614" t="s">
        <v>26</v>
      </c>
      <c r="N614" t="s">
        <v>18</v>
      </c>
    </row>
    <row r="615" spans="1:14" x14ac:dyDescent="0.45">
      <c r="A615">
        <v>2162</v>
      </c>
      <c r="B615" t="s">
        <v>14</v>
      </c>
      <c r="C615" t="s">
        <v>705</v>
      </c>
      <c r="D615" t="s">
        <v>718</v>
      </c>
      <c r="E615">
        <v>13</v>
      </c>
      <c r="F615" s="1">
        <f t="shared" si="47"/>
        <v>0.37482556818796453</v>
      </c>
      <c r="G615" s="1">
        <f t="shared" si="48"/>
        <v>0.44994389964057729</v>
      </c>
      <c r="H615" s="2">
        <v>2100</v>
      </c>
      <c r="I615" s="5">
        <f t="shared" si="49"/>
        <v>51828</v>
      </c>
      <c r="J615" s="2">
        <v>109200</v>
      </c>
      <c r="K615" s="5">
        <f t="shared" si="50"/>
        <v>2695056</v>
      </c>
      <c r="L615">
        <v>25</v>
      </c>
      <c r="M615" t="s">
        <v>72</v>
      </c>
      <c r="N615" t="s">
        <v>18</v>
      </c>
    </row>
    <row r="616" spans="1:14" x14ac:dyDescent="0.45">
      <c r="A616">
        <v>2163</v>
      </c>
      <c r="B616" t="s">
        <v>14</v>
      </c>
      <c r="C616" t="s">
        <v>705</v>
      </c>
      <c r="D616" t="s">
        <v>719</v>
      </c>
      <c r="E616">
        <v>14</v>
      </c>
      <c r="F616" s="1">
        <f t="shared" si="47"/>
        <v>0.37482556818796453</v>
      </c>
      <c r="G616" s="1">
        <f t="shared" si="48"/>
        <v>0.44994389964057729</v>
      </c>
      <c r="H616" s="2">
        <v>2100</v>
      </c>
      <c r="I616" s="5">
        <f t="shared" si="49"/>
        <v>51828</v>
      </c>
      <c r="J616" s="2">
        <v>109200</v>
      </c>
      <c r="K616" s="5">
        <f t="shared" si="50"/>
        <v>2695056</v>
      </c>
      <c r="L616">
        <v>38</v>
      </c>
      <c r="M616" t="s">
        <v>28</v>
      </c>
      <c r="N616" t="s">
        <v>18</v>
      </c>
    </row>
    <row r="617" spans="1:14" x14ac:dyDescent="0.45">
      <c r="A617">
        <v>2164</v>
      </c>
      <c r="B617" t="s">
        <v>14</v>
      </c>
      <c r="C617" t="s">
        <v>705</v>
      </c>
      <c r="D617" t="s">
        <v>720</v>
      </c>
      <c r="E617">
        <v>15</v>
      </c>
      <c r="F617" s="1">
        <f t="shared" si="47"/>
        <v>0.33912789502720603</v>
      </c>
      <c r="G617" s="1">
        <f t="shared" si="48"/>
        <v>0.40709209967480803</v>
      </c>
      <c r="H617" s="2">
        <v>1900</v>
      </c>
      <c r="I617" s="5">
        <f t="shared" si="49"/>
        <v>46892</v>
      </c>
      <c r="J617" s="2">
        <v>98800</v>
      </c>
      <c r="K617" s="5">
        <f t="shared" si="50"/>
        <v>2438384</v>
      </c>
      <c r="L617">
        <v>24</v>
      </c>
      <c r="M617" t="s">
        <v>61</v>
      </c>
      <c r="N617" t="s">
        <v>18</v>
      </c>
    </row>
    <row r="618" spans="1:14" x14ac:dyDescent="0.45">
      <c r="A618">
        <v>2165</v>
      </c>
      <c r="B618" t="s">
        <v>14</v>
      </c>
      <c r="C618" t="s">
        <v>705</v>
      </c>
      <c r="D618" t="s">
        <v>721</v>
      </c>
      <c r="E618">
        <v>16</v>
      </c>
      <c r="F618" s="1">
        <f t="shared" si="47"/>
        <v>0.30343022186644747</v>
      </c>
      <c r="G618" s="1">
        <f t="shared" si="48"/>
        <v>0.36424029970903876</v>
      </c>
      <c r="H618" s="2">
        <v>1700</v>
      </c>
      <c r="I618" s="5">
        <f t="shared" si="49"/>
        <v>41956</v>
      </c>
      <c r="J618" s="2">
        <v>88400</v>
      </c>
      <c r="K618" s="5">
        <f t="shared" si="50"/>
        <v>2181712</v>
      </c>
      <c r="L618">
        <v>34</v>
      </c>
      <c r="M618" t="s">
        <v>75</v>
      </c>
      <c r="N618" t="s">
        <v>18</v>
      </c>
    </row>
    <row r="619" spans="1:14" x14ac:dyDescent="0.45">
      <c r="A619">
        <v>2166</v>
      </c>
      <c r="B619" t="s">
        <v>14</v>
      </c>
      <c r="C619" t="s">
        <v>705</v>
      </c>
      <c r="D619" t="s">
        <v>722</v>
      </c>
      <c r="E619">
        <v>17</v>
      </c>
      <c r="F619" s="1">
        <f t="shared" si="47"/>
        <v>0.28558138528606825</v>
      </c>
      <c r="G619" s="1">
        <f t="shared" si="48"/>
        <v>0.34281439972615413</v>
      </c>
      <c r="H619" s="2">
        <v>1600</v>
      </c>
      <c r="I619" s="5">
        <f t="shared" si="49"/>
        <v>39488</v>
      </c>
      <c r="J619" s="2">
        <v>83200</v>
      </c>
      <c r="K619" s="5">
        <f t="shared" si="50"/>
        <v>2053376</v>
      </c>
      <c r="L619">
        <v>22</v>
      </c>
      <c r="M619" t="s">
        <v>45</v>
      </c>
      <c r="N619" t="s">
        <v>18</v>
      </c>
    </row>
    <row r="620" spans="1:14" x14ac:dyDescent="0.45">
      <c r="A620">
        <v>2167</v>
      </c>
      <c r="B620" t="s">
        <v>14</v>
      </c>
      <c r="C620" t="s">
        <v>705</v>
      </c>
      <c r="D620" t="s">
        <v>723</v>
      </c>
      <c r="E620">
        <v>18</v>
      </c>
      <c r="F620" s="1">
        <f t="shared" si="47"/>
        <v>0.26773254870568897</v>
      </c>
      <c r="G620" s="1">
        <f t="shared" si="48"/>
        <v>0.3213884997432695</v>
      </c>
      <c r="H620" s="2">
        <v>1500</v>
      </c>
      <c r="I620" s="5">
        <f t="shared" si="49"/>
        <v>37020</v>
      </c>
      <c r="J620" s="2">
        <v>78000</v>
      </c>
      <c r="K620" s="5">
        <f t="shared" si="50"/>
        <v>1925040</v>
      </c>
      <c r="L620">
        <v>21</v>
      </c>
      <c r="M620" t="s">
        <v>96</v>
      </c>
      <c r="N620" t="s">
        <v>18</v>
      </c>
    </row>
    <row r="621" spans="1:14" x14ac:dyDescent="0.45">
      <c r="A621">
        <v>2168</v>
      </c>
      <c r="B621" t="s">
        <v>14</v>
      </c>
      <c r="C621" t="s">
        <v>705</v>
      </c>
      <c r="D621" t="s">
        <v>724</v>
      </c>
      <c r="E621">
        <v>19</v>
      </c>
      <c r="F621" s="1">
        <f t="shared" si="47"/>
        <v>0.24988371212530969</v>
      </c>
      <c r="G621" s="1">
        <f t="shared" si="48"/>
        <v>0.29996259976038486</v>
      </c>
      <c r="H621" s="2">
        <v>1400</v>
      </c>
      <c r="I621" s="5">
        <f t="shared" si="49"/>
        <v>34552</v>
      </c>
      <c r="J621" s="2">
        <v>72800</v>
      </c>
      <c r="K621" s="5">
        <f t="shared" si="50"/>
        <v>1796704</v>
      </c>
      <c r="L621">
        <v>25</v>
      </c>
      <c r="M621" t="s">
        <v>65</v>
      </c>
      <c r="N621" t="s">
        <v>18</v>
      </c>
    </row>
    <row r="622" spans="1:14" x14ac:dyDescent="0.45">
      <c r="A622">
        <v>2169</v>
      </c>
      <c r="B622" t="s">
        <v>14</v>
      </c>
      <c r="C622" t="s">
        <v>705</v>
      </c>
      <c r="D622" t="s">
        <v>725</v>
      </c>
      <c r="E622">
        <v>20</v>
      </c>
      <c r="F622" s="1">
        <f t="shared" si="47"/>
        <v>0.21418603896455116</v>
      </c>
      <c r="G622" s="1">
        <f t="shared" si="48"/>
        <v>0.2571107997946156</v>
      </c>
      <c r="H622" s="2">
        <v>1200</v>
      </c>
      <c r="I622" s="5">
        <f t="shared" si="49"/>
        <v>29616</v>
      </c>
      <c r="J622" s="2">
        <v>62400</v>
      </c>
      <c r="K622" s="5">
        <f t="shared" si="50"/>
        <v>1540032</v>
      </c>
      <c r="L622">
        <v>21</v>
      </c>
      <c r="M622" t="s">
        <v>59</v>
      </c>
      <c r="N622" t="s">
        <v>18</v>
      </c>
    </row>
    <row r="623" spans="1:14" x14ac:dyDescent="0.45">
      <c r="A623">
        <v>2170</v>
      </c>
      <c r="B623" t="s">
        <v>14</v>
      </c>
      <c r="C623" t="s">
        <v>705</v>
      </c>
      <c r="D623" t="s">
        <v>726</v>
      </c>
      <c r="E623">
        <v>21</v>
      </c>
      <c r="F623" s="1">
        <f t="shared" si="47"/>
        <v>0.16956394751360301</v>
      </c>
      <c r="G623" s="1">
        <f t="shared" si="48"/>
        <v>0.20354604983740401</v>
      </c>
      <c r="H623" s="2">
        <v>950</v>
      </c>
      <c r="I623" s="5">
        <f t="shared" si="49"/>
        <v>23446</v>
      </c>
      <c r="J623" s="2">
        <v>49400</v>
      </c>
      <c r="K623" s="5">
        <f t="shared" si="50"/>
        <v>1219192</v>
      </c>
      <c r="L623">
        <v>25</v>
      </c>
      <c r="M623" t="s">
        <v>17</v>
      </c>
      <c r="N623" t="s">
        <v>18</v>
      </c>
    </row>
    <row r="624" spans="1:14" x14ac:dyDescent="0.45">
      <c r="A624">
        <v>2171</v>
      </c>
      <c r="B624" t="s">
        <v>14</v>
      </c>
      <c r="C624" t="s">
        <v>705</v>
      </c>
      <c r="D624" t="s">
        <v>727</v>
      </c>
      <c r="E624">
        <v>22</v>
      </c>
      <c r="F624" s="1">
        <f t="shared" si="47"/>
        <v>0.15171511093322373</v>
      </c>
      <c r="G624" s="1">
        <f t="shared" si="48"/>
        <v>0.18212014985451938</v>
      </c>
      <c r="H624" s="2">
        <v>850</v>
      </c>
      <c r="I624" s="5">
        <f t="shared" si="49"/>
        <v>20978</v>
      </c>
      <c r="J624" s="2">
        <v>44200</v>
      </c>
      <c r="K624" s="5">
        <f t="shared" si="50"/>
        <v>1090856</v>
      </c>
      <c r="L624">
        <v>33</v>
      </c>
      <c r="M624" t="s">
        <v>17</v>
      </c>
      <c r="N624" t="s">
        <v>18</v>
      </c>
    </row>
    <row r="625" spans="1:14" x14ac:dyDescent="0.45">
      <c r="A625">
        <v>2172</v>
      </c>
      <c r="B625" t="s">
        <v>14</v>
      </c>
      <c r="C625" t="s">
        <v>705</v>
      </c>
      <c r="D625" t="s">
        <v>728</v>
      </c>
      <c r="E625">
        <v>23</v>
      </c>
      <c r="F625" s="1">
        <f t="shared" si="47"/>
        <v>0.14279069264303412</v>
      </c>
      <c r="G625" s="1">
        <f t="shared" si="48"/>
        <v>0.17140719986307706</v>
      </c>
      <c r="H625" s="2">
        <v>800</v>
      </c>
      <c r="I625" s="5">
        <f t="shared" si="49"/>
        <v>19744</v>
      </c>
      <c r="J625" s="2">
        <v>41600</v>
      </c>
      <c r="K625" s="5">
        <f t="shared" si="50"/>
        <v>1026688</v>
      </c>
      <c r="L625">
        <v>19</v>
      </c>
      <c r="M625" t="s">
        <v>17</v>
      </c>
      <c r="N625" t="s">
        <v>18</v>
      </c>
    </row>
    <row r="626" spans="1:14" x14ac:dyDescent="0.45">
      <c r="A626">
        <v>2173</v>
      </c>
      <c r="B626" t="s">
        <v>14</v>
      </c>
      <c r="C626" t="s">
        <v>705</v>
      </c>
      <c r="D626" t="s">
        <v>729</v>
      </c>
      <c r="E626">
        <v>24</v>
      </c>
      <c r="F626" s="1">
        <f t="shared" si="47"/>
        <v>0.11601743777246522</v>
      </c>
      <c r="G626" s="1">
        <f t="shared" si="48"/>
        <v>0.13926834988875011</v>
      </c>
      <c r="H626" s="2">
        <v>650</v>
      </c>
      <c r="I626" s="5">
        <f t="shared" si="49"/>
        <v>16042</v>
      </c>
      <c r="J626" s="2">
        <v>33800</v>
      </c>
      <c r="K626" s="5">
        <f t="shared" si="50"/>
        <v>834184</v>
      </c>
      <c r="L626">
        <v>22</v>
      </c>
      <c r="M626" t="s">
        <v>71</v>
      </c>
      <c r="N626" t="s">
        <v>18</v>
      </c>
    </row>
    <row r="627" spans="1:14" x14ac:dyDescent="0.45">
      <c r="A627">
        <v>2174</v>
      </c>
      <c r="B627" t="s">
        <v>14</v>
      </c>
      <c r="C627" t="s">
        <v>705</v>
      </c>
      <c r="D627" t="s">
        <v>730</v>
      </c>
      <c r="E627">
        <v>25</v>
      </c>
      <c r="F627" s="1">
        <f t="shared" si="47"/>
        <v>9.6383717534048022E-2</v>
      </c>
      <c r="G627" s="1">
        <f t="shared" si="48"/>
        <v>0.11569985990757702</v>
      </c>
      <c r="H627" s="2">
        <v>540</v>
      </c>
      <c r="I627" s="5">
        <f t="shared" si="49"/>
        <v>13327.2</v>
      </c>
      <c r="J627" s="2">
        <v>28080</v>
      </c>
      <c r="K627" s="5">
        <f t="shared" si="50"/>
        <v>693014.4</v>
      </c>
      <c r="L627">
        <v>31</v>
      </c>
      <c r="M627" t="s">
        <v>28</v>
      </c>
      <c r="N627" t="s">
        <v>18</v>
      </c>
    </row>
    <row r="628" spans="1:14" x14ac:dyDescent="0.45">
      <c r="A628">
        <v>2215</v>
      </c>
      <c r="B628" t="s">
        <v>14</v>
      </c>
      <c r="C628" t="s">
        <v>731</v>
      </c>
      <c r="D628" t="s">
        <v>732</v>
      </c>
      <c r="E628">
        <v>1</v>
      </c>
      <c r="F628" s="1">
        <f t="shared" si="47"/>
        <v>1.0352325216619973</v>
      </c>
      <c r="G628" s="1">
        <f t="shared" si="48"/>
        <v>1.2427021990073086</v>
      </c>
      <c r="H628" s="2">
        <v>5800</v>
      </c>
      <c r="I628" s="5">
        <f t="shared" si="49"/>
        <v>143144</v>
      </c>
      <c r="J628" s="2">
        <v>301600</v>
      </c>
      <c r="K628" s="5">
        <f t="shared" si="50"/>
        <v>7443488</v>
      </c>
      <c r="L628">
        <v>28</v>
      </c>
      <c r="M628" t="s">
        <v>105</v>
      </c>
      <c r="N628" t="s">
        <v>18</v>
      </c>
    </row>
    <row r="629" spans="1:14" x14ac:dyDescent="0.45">
      <c r="A629">
        <v>2216</v>
      </c>
      <c r="B629" t="s">
        <v>14</v>
      </c>
      <c r="C629" t="s">
        <v>731</v>
      </c>
      <c r="D629" t="s">
        <v>733</v>
      </c>
      <c r="E629">
        <v>2</v>
      </c>
      <c r="F629" s="1">
        <f t="shared" si="47"/>
        <v>0.91029066559934246</v>
      </c>
      <c r="G629" s="1">
        <f t="shared" si="48"/>
        <v>1.0927208991271162</v>
      </c>
      <c r="H629" s="2">
        <v>5100</v>
      </c>
      <c r="I629" s="5">
        <f t="shared" si="49"/>
        <v>125868</v>
      </c>
      <c r="J629" s="2">
        <v>265200</v>
      </c>
      <c r="K629" s="5">
        <f t="shared" si="50"/>
        <v>6545136</v>
      </c>
      <c r="L629">
        <v>24</v>
      </c>
      <c r="M629" t="s">
        <v>45</v>
      </c>
      <c r="N629" t="s">
        <v>18</v>
      </c>
    </row>
    <row r="630" spans="1:14" x14ac:dyDescent="0.45">
      <c r="A630">
        <v>2217</v>
      </c>
      <c r="B630" t="s">
        <v>14</v>
      </c>
      <c r="C630" t="s">
        <v>731</v>
      </c>
      <c r="D630" t="s">
        <v>734</v>
      </c>
      <c r="E630">
        <v>3</v>
      </c>
      <c r="F630" s="1">
        <f t="shared" si="47"/>
        <v>0.8031976461170669</v>
      </c>
      <c r="G630" s="1">
        <f t="shared" si="48"/>
        <v>0.96416549922980843</v>
      </c>
      <c r="H630" s="2">
        <v>4500</v>
      </c>
      <c r="I630" s="5">
        <f t="shared" si="49"/>
        <v>111060</v>
      </c>
      <c r="J630" s="2">
        <v>234000</v>
      </c>
      <c r="K630" s="5">
        <f t="shared" si="50"/>
        <v>5775120</v>
      </c>
      <c r="L630">
        <v>22</v>
      </c>
      <c r="M630" t="s">
        <v>17</v>
      </c>
      <c r="N630" t="s">
        <v>18</v>
      </c>
    </row>
    <row r="631" spans="1:14" x14ac:dyDescent="0.45">
      <c r="A631">
        <v>2218</v>
      </c>
      <c r="B631" t="s">
        <v>14</v>
      </c>
      <c r="C631" t="s">
        <v>731</v>
      </c>
      <c r="D631" t="s">
        <v>735</v>
      </c>
      <c r="E631">
        <v>4</v>
      </c>
      <c r="F631" s="1">
        <f t="shared" si="47"/>
        <v>0.76749997295630834</v>
      </c>
      <c r="G631" s="1">
        <f t="shared" si="48"/>
        <v>0.92131369926403917</v>
      </c>
      <c r="H631" s="2">
        <v>4300</v>
      </c>
      <c r="I631" s="5">
        <f t="shared" si="49"/>
        <v>106124</v>
      </c>
      <c r="J631" s="2">
        <v>223600</v>
      </c>
      <c r="K631" s="5">
        <f t="shared" si="50"/>
        <v>5518448</v>
      </c>
      <c r="L631">
        <v>27</v>
      </c>
      <c r="M631" t="s">
        <v>26</v>
      </c>
      <c r="N631" t="s">
        <v>18</v>
      </c>
    </row>
    <row r="632" spans="1:14" x14ac:dyDescent="0.45">
      <c r="A632">
        <v>2219</v>
      </c>
      <c r="B632" t="s">
        <v>14</v>
      </c>
      <c r="C632" t="s">
        <v>731</v>
      </c>
      <c r="D632" t="s">
        <v>736</v>
      </c>
      <c r="E632">
        <v>5</v>
      </c>
      <c r="F632" s="1">
        <f t="shared" si="47"/>
        <v>0.74965113637592906</v>
      </c>
      <c r="G632" s="1">
        <f t="shared" si="48"/>
        <v>0.89988779928115459</v>
      </c>
      <c r="H632" s="2">
        <v>4200</v>
      </c>
      <c r="I632" s="5">
        <f t="shared" si="49"/>
        <v>103656</v>
      </c>
      <c r="J632" s="2">
        <v>218400</v>
      </c>
      <c r="K632" s="5">
        <f t="shared" si="50"/>
        <v>5390112</v>
      </c>
      <c r="L632">
        <v>28</v>
      </c>
      <c r="M632" t="s">
        <v>67</v>
      </c>
      <c r="N632" t="s">
        <v>18</v>
      </c>
    </row>
    <row r="633" spans="1:14" x14ac:dyDescent="0.45">
      <c r="A633">
        <v>2220</v>
      </c>
      <c r="B633" t="s">
        <v>14</v>
      </c>
      <c r="C633" t="s">
        <v>731</v>
      </c>
      <c r="D633" t="s">
        <v>737</v>
      </c>
      <c r="E633">
        <v>6</v>
      </c>
      <c r="F633" s="1">
        <f t="shared" si="47"/>
        <v>0.7139534632151705</v>
      </c>
      <c r="G633" s="1">
        <f t="shared" si="48"/>
        <v>0.85703599931538532</v>
      </c>
      <c r="H633" s="2">
        <v>4000</v>
      </c>
      <c r="I633" s="5">
        <f t="shared" si="49"/>
        <v>98720</v>
      </c>
      <c r="J633" s="2">
        <v>208000</v>
      </c>
      <c r="K633" s="5">
        <f t="shared" si="50"/>
        <v>5133440</v>
      </c>
      <c r="L633">
        <v>26</v>
      </c>
      <c r="M633" t="s">
        <v>22</v>
      </c>
      <c r="N633" t="s">
        <v>18</v>
      </c>
    </row>
    <row r="634" spans="1:14" x14ac:dyDescent="0.45">
      <c r="A634">
        <v>2221</v>
      </c>
      <c r="B634" t="s">
        <v>14</v>
      </c>
      <c r="C634" t="s">
        <v>731</v>
      </c>
      <c r="D634" t="s">
        <v>611</v>
      </c>
      <c r="E634">
        <v>7</v>
      </c>
      <c r="F634" s="1">
        <f t="shared" si="47"/>
        <v>0.69610462663479133</v>
      </c>
      <c r="G634" s="1">
        <f t="shared" si="48"/>
        <v>0.83561009933250063</v>
      </c>
      <c r="H634" s="2">
        <v>3900</v>
      </c>
      <c r="I634" s="5">
        <f t="shared" si="49"/>
        <v>96252</v>
      </c>
      <c r="J634" s="2">
        <v>202800</v>
      </c>
      <c r="K634" s="5">
        <f t="shared" si="50"/>
        <v>5005104</v>
      </c>
      <c r="L634">
        <v>29</v>
      </c>
      <c r="M634" t="s">
        <v>17</v>
      </c>
      <c r="N634" t="s">
        <v>18</v>
      </c>
    </row>
    <row r="635" spans="1:14" x14ac:dyDescent="0.45">
      <c r="A635">
        <v>2222</v>
      </c>
      <c r="B635" t="s">
        <v>14</v>
      </c>
      <c r="C635" t="s">
        <v>731</v>
      </c>
      <c r="D635" t="s">
        <v>738</v>
      </c>
      <c r="E635">
        <v>8</v>
      </c>
      <c r="F635" s="1">
        <f t="shared" si="47"/>
        <v>0.66040695347403278</v>
      </c>
      <c r="G635" s="1">
        <f t="shared" si="48"/>
        <v>0.79275829936673137</v>
      </c>
      <c r="H635" s="2">
        <v>3700</v>
      </c>
      <c r="I635" s="5">
        <f t="shared" si="49"/>
        <v>91316</v>
      </c>
      <c r="J635" s="2">
        <v>192400</v>
      </c>
      <c r="K635" s="5">
        <f t="shared" si="50"/>
        <v>4748432</v>
      </c>
      <c r="L635">
        <v>35</v>
      </c>
      <c r="M635" t="s">
        <v>45</v>
      </c>
      <c r="N635" t="s">
        <v>18</v>
      </c>
    </row>
    <row r="636" spans="1:14" x14ac:dyDescent="0.45">
      <c r="A636">
        <v>2223</v>
      </c>
      <c r="B636" t="s">
        <v>14</v>
      </c>
      <c r="C636" t="s">
        <v>731</v>
      </c>
      <c r="D636" t="s">
        <v>739</v>
      </c>
      <c r="E636">
        <v>9</v>
      </c>
      <c r="F636" s="1">
        <f t="shared" si="47"/>
        <v>0.60686044373289494</v>
      </c>
      <c r="G636" s="1">
        <f t="shared" si="48"/>
        <v>0.72848059941807752</v>
      </c>
      <c r="H636" s="2">
        <v>3400</v>
      </c>
      <c r="I636" s="5">
        <f t="shared" si="49"/>
        <v>83912</v>
      </c>
      <c r="J636" s="2">
        <v>176800</v>
      </c>
      <c r="K636" s="5">
        <f t="shared" si="50"/>
        <v>4363424</v>
      </c>
      <c r="L636">
        <v>27</v>
      </c>
      <c r="M636" t="s">
        <v>67</v>
      </c>
      <c r="N636" t="s">
        <v>18</v>
      </c>
    </row>
    <row r="637" spans="1:14" x14ac:dyDescent="0.45">
      <c r="A637">
        <v>2224</v>
      </c>
      <c r="B637" t="s">
        <v>14</v>
      </c>
      <c r="C637" t="s">
        <v>731</v>
      </c>
      <c r="D637" t="s">
        <v>740</v>
      </c>
      <c r="E637">
        <v>10</v>
      </c>
      <c r="F637" s="1">
        <f t="shared" si="47"/>
        <v>0.58901160715251566</v>
      </c>
      <c r="G637" s="1">
        <f t="shared" si="48"/>
        <v>0.70705469943519283</v>
      </c>
      <c r="H637" s="2">
        <v>3300</v>
      </c>
      <c r="I637" s="5">
        <f t="shared" si="49"/>
        <v>81444</v>
      </c>
      <c r="J637" s="2">
        <v>171600</v>
      </c>
      <c r="K637" s="5">
        <f t="shared" si="50"/>
        <v>4235088</v>
      </c>
      <c r="L637">
        <v>23</v>
      </c>
      <c r="M637" t="s">
        <v>73</v>
      </c>
      <c r="N637" t="s">
        <v>18</v>
      </c>
    </row>
    <row r="638" spans="1:14" x14ac:dyDescent="0.45">
      <c r="A638">
        <v>2225</v>
      </c>
      <c r="B638" t="s">
        <v>14</v>
      </c>
      <c r="C638" t="s">
        <v>731</v>
      </c>
      <c r="D638" t="s">
        <v>741</v>
      </c>
      <c r="E638">
        <v>11</v>
      </c>
      <c r="F638" s="1">
        <f t="shared" si="47"/>
        <v>0.58901160715251566</v>
      </c>
      <c r="G638" s="1">
        <f t="shared" si="48"/>
        <v>0.70705469943519283</v>
      </c>
      <c r="H638" s="2">
        <v>3300</v>
      </c>
      <c r="I638" s="5">
        <f t="shared" si="49"/>
        <v>81444</v>
      </c>
      <c r="J638" s="2">
        <v>171600</v>
      </c>
      <c r="K638" s="5">
        <f t="shared" si="50"/>
        <v>4235088</v>
      </c>
      <c r="L638">
        <v>32</v>
      </c>
      <c r="M638" t="s">
        <v>26</v>
      </c>
      <c r="N638" t="s">
        <v>18</v>
      </c>
    </row>
    <row r="639" spans="1:14" x14ac:dyDescent="0.45">
      <c r="A639">
        <v>2226</v>
      </c>
      <c r="B639" t="s">
        <v>14</v>
      </c>
      <c r="C639" t="s">
        <v>731</v>
      </c>
      <c r="D639" t="s">
        <v>742</v>
      </c>
      <c r="E639">
        <v>12</v>
      </c>
      <c r="F639" s="1">
        <f t="shared" si="47"/>
        <v>0.58901160715251566</v>
      </c>
      <c r="G639" s="1">
        <f t="shared" si="48"/>
        <v>0.70705469943519283</v>
      </c>
      <c r="H639" s="2">
        <v>3300</v>
      </c>
      <c r="I639" s="5">
        <f t="shared" si="49"/>
        <v>81444</v>
      </c>
      <c r="J639" s="2">
        <v>171600</v>
      </c>
      <c r="K639" s="5">
        <f t="shared" si="50"/>
        <v>4235088</v>
      </c>
      <c r="L639">
        <v>22</v>
      </c>
      <c r="M639" t="s">
        <v>68</v>
      </c>
      <c r="N639" t="s">
        <v>18</v>
      </c>
    </row>
    <row r="640" spans="1:14" x14ac:dyDescent="0.45">
      <c r="A640">
        <v>2227</v>
      </c>
      <c r="B640" t="s">
        <v>14</v>
      </c>
      <c r="C640" t="s">
        <v>731</v>
      </c>
      <c r="D640" t="s">
        <v>743</v>
      </c>
      <c r="E640">
        <v>13</v>
      </c>
      <c r="F640" s="1">
        <f t="shared" si="47"/>
        <v>0.58901160715251566</v>
      </c>
      <c r="G640" s="1">
        <f t="shared" si="48"/>
        <v>0.70705469943519283</v>
      </c>
      <c r="H640" s="2">
        <v>3300</v>
      </c>
      <c r="I640" s="5">
        <f t="shared" si="49"/>
        <v>81444</v>
      </c>
      <c r="J640" s="2">
        <v>171600</v>
      </c>
      <c r="K640" s="5">
        <f t="shared" si="50"/>
        <v>4235088</v>
      </c>
      <c r="L640">
        <v>39</v>
      </c>
      <c r="M640" t="s">
        <v>48</v>
      </c>
      <c r="N640" t="s">
        <v>18</v>
      </c>
    </row>
    <row r="641" spans="1:14" x14ac:dyDescent="0.45">
      <c r="A641">
        <v>2228</v>
      </c>
      <c r="B641" t="s">
        <v>14</v>
      </c>
      <c r="C641" t="s">
        <v>731</v>
      </c>
      <c r="D641" t="s">
        <v>744</v>
      </c>
      <c r="E641">
        <v>14</v>
      </c>
      <c r="F641" s="1">
        <f t="shared" si="47"/>
        <v>0.57116277057213649</v>
      </c>
      <c r="G641" s="1">
        <f t="shared" si="48"/>
        <v>0.68562879945230826</v>
      </c>
      <c r="H641" s="2">
        <v>3200</v>
      </c>
      <c r="I641" s="5">
        <f t="shared" si="49"/>
        <v>78976</v>
      </c>
      <c r="J641" s="2">
        <v>166400</v>
      </c>
      <c r="K641" s="5">
        <f t="shared" si="50"/>
        <v>4106752</v>
      </c>
      <c r="L641">
        <v>33</v>
      </c>
      <c r="M641" t="s">
        <v>40</v>
      </c>
      <c r="N641" t="s">
        <v>18</v>
      </c>
    </row>
    <row r="642" spans="1:14" x14ac:dyDescent="0.45">
      <c r="A642">
        <v>2229</v>
      </c>
      <c r="B642" t="s">
        <v>14</v>
      </c>
      <c r="C642" t="s">
        <v>731</v>
      </c>
      <c r="D642" t="s">
        <v>745</v>
      </c>
      <c r="E642">
        <v>15</v>
      </c>
      <c r="F642" s="1">
        <f t="shared" si="47"/>
        <v>0.57116277057213649</v>
      </c>
      <c r="G642" s="1">
        <f t="shared" si="48"/>
        <v>0.68562879945230826</v>
      </c>
      <c r="H642" s="2">
        <v>3200</v>
      </c>
      <c r="I642" s="5">
        <f t="shared" si="49"/>
        <v>78976</v>
      </c>
      <c r="J642" s="2">
        <v>166400</v>
      </c>
      <c r="K642" s="5">
        <f t="shared" si="50"/>
        <v>4106752</v>
      </c>
      <c r="L642">
        <v>27</v>
      </c>
      <c r="M642" t="s">
        <v>199</v>
      </c>
      <c r="N642" t="s">
        <v>18</v>
      </c>
    </row>
    <row r="643" spans="1:14" x14ac:dyDescent="0.45">
      <c r="A643">
        <v>2230</v>
      </c>
      <c r="B643" t="s">
        <v>14</v>
      </c>
      <c r="C643" t="s">
        <v>731</v>
      </c>
      <c r="D643" t="s">
        <v>746</v>
      </c>
      <c r="E643">
        <v>16</v>
      </c>
      <c r="F643" s="1">
        <f t="shared" ref="F643:F677" si="51">K643/$P$7</f>
        <v>0.57116277057213649</v>
      </c>
      <c r="G643" s="1">
        <f t="shared" ref="G643:G677" si="52">K643/$P$6</f>
        <v>0.68562879945230826</v>
      </c>
      <c r="H643" s="2">
        <v>3200</v>
      </c>
      <c r="I643" s="5">
        <f t="shared" ref="I643:I677" si="53">H643*$O$3</f>
        <v>78976</v>
      </c>
      <c r="J643" s="2">
        <v>166400</v>
      </c>
      <c r="K643" s="5">
        <f t="shared" ref="K643:K677" si="54">J643*$O$3</f>
        <v>4106752</v>
      </c>
      <c r="L643">
        <v>26</v>
      </c>
      <c r="M643" t="s">
        <v>73</v>
      </c>
      <c r="N643" t="s">
        <v>18</v>
      </c>
    </row>
    <row r="644" spans="1:14" x14ac:dyDescent="0.45">
      <c r="A644">
        <v>2231</v>
      </c>
      <c r="B644" t="s">
        <v>14</v>
      </c>
      <c r="C644" t="s">
        <v>731</v>
      </c>
      <c r="D644" t="s">
        <v>747</v>
      </c>
      <c r="E644">
        <v>17</v>
      </c>
      <c r="F644" s="1">
        <f t="shared" si="51"/>
        <v>0.55331393399175721</v>
      </c>
      <c r="G644" s="1">
        <f t="shared" si="52"/>
        <v>0.66420289946942357</v>
      </c>
      <c r="H644" s="2">
        <v>3100</v>
      </c>
      <c r="I644" s="5">
        <f t="shared" si="53"/>
        <v>76508</v>
      </c>
      <c r="J644" s="2">
        <v>161200</v>
      </c>
      <c r="K644" s="5">
        <f t="shared" si="54"/>
        <v>3978416</v>
      </c>
      <c r="L644">
        <v>23</v>
      </c>
      <c r="M644" t="s">
        <v>26</v>
      </c>
      <c r="N644" t="s">
        <v>18</v>
      </c>
    </row>
    <row r="645" spans="1:14" x14ac:dyDescent="0.45">
      <c r="A645">
        <v>2232</v>
      </c>
      <c r="B645" t="s">
        <v>14</v>
      </c>
      <c r="C645" t="s">
        <v>731</v>
      </c>
      <c r="D645" t="s">
        <v>748</v>
      </c>
      <c r="E645">
        <v>18</v>
      </c>
      <c r="F645" s="1">
        <f t="shared" si="51"/>
        <v>0.51761626083099865</v>
      </c>
      <c r="G645" s="1">
        <f t="shared" si="52"/>
        <v>0.6213510995036543</v>
      </c>
      <c r="H645" s="2">
        <v>2900</v>
      </c>
      <c r="I645" s="5">
        <f t="shared" si="53"/>
        <v>71572</v>
      </c>
      <c r="J645" s="2">
        <v>150800</v>
      </c>
      <c r="K645" s="5">
        <f t="shared" si="54"/>
        <v>3721744</v>
      </c>
      <c r="L645">
        <v>25</v>
      </c>
      <c r="M645" t="s">
        <v>17</v>
      </c>
      <c r="N645" t="s">
        <v>18</v>
      </c>
    </row>
    <row r="646" spans="1:14" x14ac:dyDescent="0.45">
      <c r="A646">
        <v>2233</v>
      </c>
      <c r="B646" t="s">
        <v>14</v>
      </c>
      <c r="C646" t="s">
        <v>731</v>
      </c>
      <c r="D646" t="s">
        <v>749</v>
      </c>
      <c r="E646">
        <v>19</v>
      </c>
      <c r="F646" s="1">
        <f t="shared" si="51"/>
        <v>0.51761626083099865</v>
      </c>
      <c r="G646" s="1">
        <f t="shared" si="52"/>
        <v>0.6213510995036543</v>
      </c>
      <c r="H646" s="2">
        <v>2900</v>
      </c>
      <c r="I646" s="5">
        <f t="shared" si="53"/>
        <v>71572</v>
      </c>
      <c r="J646" s="2">
        <v>150800</v>
      </c>
      <c r="K646" s="5">
        <f t="shared" si="54"/>
        <v>3721744</v>
      </c>
      <c r="L646">
        <v>31</v>
      </c>
      <c r="M646" t="s">
        <v>28</v>
      </c>
      <c r="N646" t="s">
        <v>18</v>
      </c>
    </row>
    <row r="647" spans="1:14" x14ac:dyDescent="0.45">
      <c r="A647">
        <v>2234</v>
      </c>
      <c r="B647" t="s">
        <v>14</v>
      </c>
      <c r="C647" t="s">
        <v>731</v>
      </c>
      <c r="D647" t="s">
        <v>595</v>
      </c>
      <c r="E647">
        <v>20</v>
      </c>
      <c r="F647" s="1">
        <f t="shared" si="51"/>
        <v>0.51761626083099865</v>
      </c>
      <c r="G647" s="1">
        <f t="shared" si="52"/>
        <v>0.6213510995036543</v>
      </c>
      <c r="H647" s="2">
        <v>2900</v>
      </c>
      <c r="I647" s="5">
        <f t="shared" si="53"/>
        <v>71572</v>
      </c>
      <c r="J647" s="2">
        <v>150800</v>
      </c>
      <c r="K647" s="5">
        <f t="shared" si="54"/>
        <v>3721744</v>
      </c>
      <c r="L647">
        <v>28</v>
      </c>
      <c r="M647" t="s">
        <v>75</v>
      </c>
      <c r="N647" t="s">
        <v>18</v>
      </c>
    </row>
    <row r="648" spans="1:14" x14ac:dyDescent="0.45">
      <c r="A648">
        <v>2235</v>
      </c>
      <c r="B648" t="s">
        <v>14</v>
      </c>
      <c r="C648" t="s">
        <v>731</v>
      </c>
      <c r="D648" t="s">
        <v>750</v>
      </c>
      <c r="E648">
        <v>21</v>
      </c>
      <c r="F648" s="1">
        <f t="shared" si="51"/>
        <v>0.51761626083099865</v>
      </c>
      <c r="G648" s="1">
        <f t="shared" si="52"/>
        <v>0.6213510995036543</v>
      </c>
      <c r="H648" s="2">
        <v>2900</v>
      </c>
      <c r="I648" s="5">
        <f t="shared" si="53"/>
        <v>71572</v>
      </c>
      <c r="J648" s="2">
        <v>150800</v>
      </c>
      <c r="K648" s="5">
        <f t="shared" si="54"/>
        <v>3721744</v>
      </c>
      <c r="L648">
        <v>22</v>
      </c>
      <c r="M648" t="s">
        <v>65</v>
      </c>
      <c r="N648" t="s">
        <v>18</v>
      </c>
    </row>
    <row r="649" spans="1:14" x14ac:dyDescent="0.45">
      <c r="A649">
        <v>2236</v>
      </c>
      <c r="B649" t="s">
        <v>14</v>
      </c>
      <c r="C649" t="s">
        <v>731</v>
      </c>
      <c r="D649" t="s">
        <v>751</v>
      </c>
      <c r="E649">
        <v>22</v>
      </c>
      <c r="F649" s="1">
        <f t="shared" si="51"/>
        <v>0.46406975108986087</v>
      </c>
      <c r="G649" s="1">
        <f t="shared" si="52"/>
        <v>0.55707339955500046</v>
      </c>
      <c r="H649" s="2">
        <v>2600</v>
      </c>
      <c r="I649" s="5">
        <f t="shared" si="53"/>
        <v>64168</v>
      </c>
      <c r="J649" s="2">
        <v>135200</v>
      </c>
      <c r="K649" s="5">
        <f t="shared" si="54"/>
        <v>3336736</v>
      </c>
      <c r="L649">
        <v>27</v>
      </c>
      <c r="M649" t="s">
        <v>50</v>
      </c>
      <c r="N649" t="s">
        <v>18</v>
      </c>
    </row>
    <row r="650" spans="1:14" x14ac:dyDescent="0.45">
      <c r="A650">
        <v>2237</v>
      </c>
      <c r="B650" t="s">
        <v>14</v>
      </c>
      <c r="C650" t="s">
        <v>731</v>
      </c>
      <c r="D650" t="s">
        <v>752</v>
      </c>
      <c r="E650">
        <v>23</v>
      </c>
      <c r="F650" s="1">
        <f t="shared" si="51"/>
        <v>0.41052324134872309</v>
      </c>
      <c r="G650" s="1">
        <f t="shared" si="52"/>
        <v>0.49279569960634656</v>
      </c>
      <c r="H650" s="2">
        <v>2300</v>
      </c>
      <c r="I650" s="5">
        <f t="shared" si="53"/>
        <v>56764</v>
      </c>
      <c r="J650" s="2">
        <v>119600</v>
      </c>
      <c r="K650" s="5">
        <f t="shared" si="54"/>
        <v>2951728</v>
      </c>
      <c r="L650">
        <v>38</v>
      </c>
      <c r="M650" t="s">
        <v>26</v>
      </c>
      <c r="N650" t="s">
        <v>18</v>
      </c>
    </row>
    <row r="651" spans="1:14" x14ac:dyDescent="0.45">
      <c r="A651">
        <v>2238</v>
      </c>
      <c r="B651" t="s">
        <v>14</v>
      </c>
      <c r="C651" t="s">
        <v>731</v>
      </c>
      <c r="D651" t="s">
        <v>753</v>
      </c>
      <c r="E651">
        <v>24</v>
      </c>
      <c r="F651" s="1">
        <f t="shared" si="51"/>
        <v>0.41052324134872309</v>
      </c>
      <c r="G651" s="1">
        <f t="shared" si="52"/>
        <v>0.49279569960634656</v>
      </c>
      <c r="H651" s="2">
        <v>2300</v>
      </c>
      <c r="I651" s="5">
        <f t="shared" si="53"/>
        <v>56764</v>
      </c>
      <c r="J651" s="2">
        <v>119600</v>
      </c>
      <c r="K651" s="5">
        <f t="shared" si="54"/>
        <v>2951728</v>
      </c>
      <c r="L651">
        <v>29</v>
      </c>
      <c r="M651" t="s">
        <v>17</v>
      </c>
      <c r="N651" t="s">
        <v>18</v>
      </c>
    </row>
    <row r="652" spans="1:14" x14ac:dyDescent="0.45">
      <c r="A652">
        <v>2239</v>
      </c>
      <c r="B652" t="s">
        <v>14</v>
      </c>
      <c r="C652" t="s">
        <v>731</v>
      </c>
      <c r="D652" t="s">
        <v>754</v>
      </c>
      <c r="E652">
        <v>25</v>
      </c>
      <c r="F652" s="1">
        <f t="shared" si="51"/>
        <v>0.41052324134872309</v>
      </c>
      <c r="G652" s="1">
        <f t="shared" si="52"/>
        <v>0.49279569960634656</v>
      </c>
      <c r="H652" s="2">
        <v>2300</v>
      </c>
      <c r="I652" s="5">
        <f t="shared" si="53"/>
        <v>56764</v>
      </c>
      <c r="J652" s="2">
        <v>119600</v>
      </c>
      <c r="K652" s="5">
        <f t="shared" si="54"/>
        <v>2951728</v>
      </c>
      <c r="L652">
        <v>25</v>
      </c>
      <c r="M652" t="s">
        <v>28</v>
      </c>
      <c r="N652" t="s">
        <v>18</v>
      </c>
    </row>
    <row r="653" spans="1:14" x14ac:dyDescent="0.45">
      <c r="A653">
        <v>2286</v>
      </c>
      <c r="B653" t="s">
        <v>14</v>
      </c>
      <c r="C653" t="s">
        <v>755</v>
      </c>
      <c r="D653" t="s">
        <v>756</v>
      </c>
      <c r="E653">
        <v>1</v>
      </c>
      <c r="F653" s="1">
        <f t="shared" si="51"/>
        <v>3.3912789502720599</v>
      </c>
      <c r="G653" s="1">
        <f t="shared" si="52"/>
        <v>4.0709209967480806</v>
      </c>
      <c r="H653" s="2">
        <v>19000</v>
      </c>
      <c r="I653" s="5">
        <f t="shared" si="53"/>
        <v>468920</v>
      </c>
      <c r="J653" s="2">
        <v>988000</v>
      </c>
      <c r="K653" s="5">
        <f t="shared" si="54"/>
        <v>24383840</v>
      </c>
      <c r="L653">
        <v>30</v>
      </c>
      <c r="M653" t="s">
        <v>61</v>
      </c>
      <c r="N653" t="s">
        <v>18</v>
      </c>
    </row>
    <row r="654" spans="1:14" x14ac:dyDescent="0.45">
      <c r="A654">
        <v>2287</v>
      </c>
      <c r="B654" t="s">
        <v>14</v>
      </c>
      <c r="C654" t="s">
        <v>755</v>
      </c>
      <c r="D654" t="s">
        <v>757</v>
      </c>
      <c r="E654">
        <v>2</v>
      </c>
      <c r="F654" s="1">
        <f t="shared" si="51"/>
        <v>2.3203487554493041</v>
      </c>
      <c r="G654" s="1">
        <f t="shared" si="52"/>
        <v>2.7853669977750024</v>
      </c>
      <c r="H654" s="2">
        <v>13000</v>
      </c>
      <c r="I654" s="5">
        <f t="shared" si="53"/>
        <v>320840</v>
      </c>
      <c r="J654" s="2">
        <v>676000</v>
      </c>
      <c r="K654" s="5">
        <f t="shared" si="54"/>
        <v>16683680</v>
      </c>
      <c r="L654">
        <v>24</v>
      </c>
      <c r="M654" t="s">
        <v>17</v>
      </c>
      <c r="N654" t="s">
        <v>18</v>
      </c>
    </row>
    <row r="655" spans="1:14" x14ac:dyDescent="0.45">
      <c r="A655">
        <v>2288</v>
      </c>
      <c r="B655" t="s">
        <v>14</v>
      </c>
      <c r="C655" t="s">
        <v>755</v>
      </c>
      <c r="D655" t="s">
        <v>758</v>
      </c>
      <c r="E655">
        <v>3</v>
      </c>
      <c r="F655" s="1">
        <f t="shared" si="51"/>
        <v>2.1418603896455117</v>
      </c>
      <c r="G655" s="1">
        <f t="shared" si="52"/>
        <v>2.571107997946156</v>
      </c>
      <c r="H655" s="2">
        <v>12000</v>
      </c>
      <c r="I655" s="5">
        <f t="shared" si="53"/>
        <v>296160</v>
      </c>
      <c r="J655" s="2">
        <v>624000</v>
      </c>
      <c r="K655" s="5">
        <f t="shared" si="54"/>
        <v>15400320</v>
      </c>
      <c r="L655">
        <v>29</v>
      </c>
      <c r="M655" t="s">
        <v>28</v>
      </c>
      <c r="N655" t="s">
        <v>18</v>
      </c>
    </row>
    <row r="656" spans="1:14" x14ac:dyDescent="0.45">
      <c r="A656">
        <v>2289</v>
      </c>
      <c r="B656" t="s">
        <v>14</v>
      </c>
      <c r="C656" t="s">
        <v>755</v>
      </c>
      <c r="D656" t="s">
        <v>759</v>
      </c>
      <c r="E656">
        <v>4</v>
      </c>
      <c r="F656" s="1">
        <f t="shared" si="51"/>
        <v>2.1418603896455117</v>
      </c>
      <c r="G656" s="1">
        <f t="shared" si="52"/>
        <v>2.571107997946156</v>
      </c>
      <c r="H656" s="2">
        <v>12000</v>
      </c>
      <c r="I656" s="5">
        <f t="shared" si="53"/>
        <v>296160</v>
      </c>
      <c r="J656" s="2">
        <v>624000</v>
      </c>
      <c r="K656" s="5">
        <f t="shared" si="54"/>
        <v>15400320</v>
      </c>
      <c r="L656">
        <v>25</v>
      </c>
      <c r="M656" t="s">
        <v>72</v>
      </c>
      <c r="N656" t="s">
        <v>18</v>
      </c>
    </row>
    <row r="657" spans="1:14" x14ac:dyDescent="0.45">
      <c r="A657">
        <v>2290</v>
      </c>
      <c r="B657" t="s">
        <v>14</v>
      </c>
      <c r="C657" t="s">
        <v>755</v>
      </c>
      <c r="D657" t="s">
        <v>760</v>
      </c>
      <c r="E657">
        <v>5</v>
      </c>
      <c r="F657" s="1">
        <f t="shared" si="51"/>
        <v>1.9633720238417189</v>
      </c>
      <c r="G657" s="1">
        <f t="shared" si="52"/>
        <v>2.3568489981173095</v>
      </c>
      <c r="H657" s="2">
        <v>11000</v>
      </c>
      <c r="I657" s="5">
        <f t="shared" si="53"/>
        <v>271480</v>
      </c>
      <c r="J657" s="2">
        <v>572000</v>
      </c>
      <c r="K657" s="5">
        <f t="shared" si="54"/>
        <v>14116960</v>
      </c>
      <c r="L657">
        <v>25</v>
      </c>
      <c r="M657" t="s">
        <v>228</v>
      </c>
      <c r="N657" t="s">
        <v>106</v>
      </c>
    </row>
    <row r="658" spans="1:14" x14ac:dyDescent="0.45">
      <c r="A658">
        <v>2291</v>
      </c>
      <c r="B658" t="s">
        <v>14</v>
      </c>
      <c r="C658" t="s">
        <v>755</v>
      </c>
      <c r="D658" t="s">
        <v>761</v>
      </c>
      <c r="E658">
        <v>6</v>
      </c>
      <c r="F658" s="1">
        <f t="shared" si="51"/>
        <v>1.6777906385556507</v>
      </c>
      <c r="G658" s="1">
        <f t="shared" si="52"/>
        <v>2.0140345983911554</v>
      </c>
      <c r="H658" s="2">
        <v>9400</v>
      </c>
      <c r="I658" s="5">
        <f t="shared" si="53"/>
        <v>231992</v>
      </c>
      <c r="J658" s="2">
        <v>488800</v>
      </c>
      <c r="K658" s="5">
        <f t="shared" si="54"/>
        <v>12063584</v>
      </c>
      <c r="L658">
        <v>24</v>
      </c>
      <c r="M658" t="s">
        <v>105</v>
      </c>
      <c r="N658" t="s">
        <v>104</v>
      </c>
    </row>
    <row r="659" spans="1:14" x14ac:dyDescent="0.45">
      <c r="A659">
        <v>2292</v>
      </c>
      <c r="B659" t="s">
        <v>14</v>
      </c>
      <c r="C659" t="s">
        <v>755</v>
      </c>
      <c r="D659" t="s">
        <v>762</v>
      </c>
      <c r="E659">
        <v>7</v>
      </c>
      <c r="F659" s="1">
        <f t="shared" si="51"/>
        <v>1.5885464556537545</v>
      </c>
      <c r="G659" s="1">
        <f t="shared" si="52"/>
        <v>1.9069050984767324</v>
      </c>
      <c r="H659" s="2">
        <v>8900</v>
      </c>
      <c r="I659" s="5">
        <f t="shared" si="53"/>
        <v>219652</v>
      </c>
      <c r="J659" s="2">
        <v>462800</v>
      </c>
      <c r="K659" s="5">
        <f t="shared" si="54"/>
        <v>11421904</v>
      </c>
      <c r="L659">
        <v>25</v>
      </c>
      <c r="M659" t="s">
        <v>48</v>
      </c>
      <c r="N659" t="s">
        <v>18</v>
      </c>
    </row>
    <row r="660" spans="1:14" x14ac:dyDescent="0.45">
      <c r="A660">
        <v>2293</v>
      </c>
      <c r="B660" t="s">
        <v>14</v>
      </c>
      <c r="C660" t="s">
        <v>755</v>
      </c>
      <c r="D660" t="s">
        <v>763</v>
      </c>
      <c r="E660">
        <v>8</v>
      </c>
      <c r="F660" s="1">
        <f t="shared" si="51"/>
        <v>1.552848782492996</v>
      </c>
      <c r="G660" s="1">
        <f t="shared" si="52"/>
        <v>1.864053298510963</v>
      </c>
      <c r="H660" s="2">
        <v>8700</v>
      </c>
      <c r="I660" s="5">
        <f t="shared" si="53"/>
        <v>214716</v>
      </c>
      <c r="J660" s="2">
        <v>452400</v>
      </c>
      <c r="K660" s="5">
        <f t="shared" si="54"/>
        <v>11165232</v>
      </c>
      <c r="L660">
        <v>31</v>
      </c>
      <c r="M660" t="s">
        <v>17</v>
      </c>
      <c r="N660" t="s">
        <v>104</v>
      </c>
    </row>
    <row r="661" spans="1:14" x14ac:dyDescent="0.45">
      <c r="A661">
        <v>2294</v>
      </c>
      <c r="B661" t="s">
        <v>14</v>
      </c>
      <c r="C661" t="s">
        <v>755</v>
      </c>
      <c r="D661" t="s">
        <v>764</v>
      </c>
      <c r="E661">
        <v>9</v>
      </c>
      <c r="F661" s="1">
        <f t="shared" si="51"/>
        <v>1.2672673972069277</v>
      </c>
      <c r="G661" s="1">
        <f t="shared" si="52"/>
        <v>1.5212388987848089</v>
      </c>
      <c r="H661" s="2">
        <v>7100</v>
      </c>
      <c r="I661" s="5">
        <f t="shared" si="53"/>
        <v>175228</v>
      </c>
      <c r="J661" s="2">
        <v>369200</v>
      </c>
      <c r="K661" s="5">
        <f t="shared" si="54"/>
        <v>9111856</v>
      </c>
      <c r="L661">
        <v>30</v>
      </c>
      <c r="M661" t="s">
        <v>48</v>
      </c>
      <c r="N661" t="s">
        <v>18</v>
      </c>
    </row>
    <row r="662" spans="1:14" x14ac:dyDescent="0.45">
      <c r="A662">
        <v>2295</v>
      </c>
      <c r="B662" t="s">
        <v>14</v>
      </c>
      <c r="C662" t="s">
        <v>755</v>
      </c>
      <c r="D662" t="s">
        <v>765</v>
      </c>
      <c r="E662">
        <v>10</v>
      </c>
      <c r="F662" s="1">
        <f t="shared" si="51"/>
        <v>1.2315697240461692</v>
      </c>
      <c r="G662" s="1">
        <f t="shared" si="52"/>
        <v>1.4783870988190397</v>
      </c>
      <c r="H662" s="2">
        <v>6900</v>
      </c>
      <c r="I662" s="5">
        <f t="shared" si="53"/>
        <v>170292</v>
      </c>
      <c r="J662" s="2">
        <v>358800</v>
      </c>
      <c r="K662" s="5">
        <f t="shared" si="54"/>
        <v>8855184</v>
      </c>
      <c r="L662">
        <v>28</v>
      </c>
      <c r="M662" t="s">
        <v>45</v>
      </c>
      <c r="N662" t="s">
        <v>34</v>
      </c>
    </row>
    <row r="663" spans="1:14" x14ac:dyDescent="0.45">
      <c r="A663">
        <v>2296</v>
      </c>
      <c r="B663" t="s">
        <v>14</v>
      </c>
      <c r="C663" t="s">
        <v>755</v>
      </c>
      <c r="D663" t="s">
        <v>766</v>
      </c>
      <c r="E663">
        <v>11</v>
      </c>
      <c r="F663" s="1">
        <f t="shared" si="51"/>
        <v>1.1066278679835144</v>
      </c>
      <c r="G663" s="1">
        <f t="shared" si="52"/>
        <v>1.3284057989388471</v>
      </c>
      <c r="H663" s="2">
        <v>6200</v>
      </c>
      <c r="I663" s="5">
        <f t="shared" si="53"/>
        <v>153016</v>
      </c>
      <c r="J663" s="2">
        <v>322400</v>
      </c>
      <c r="K663" s="5">
        <f t="shared" si="54"/>
        <v>7956832</v>
      </c>
      <c r="L663">
        <v>26</v>
      </c>
      <c r="M663" t="s">
        <v>105</v>
      </c>
      <c r="N663" t="s">
        <v>18</v>
      </c>
    </row>
    <row r="664" spans="1:14" x14ac:dyDescent="0.45">
      <c r="A664">
        <v>2297</v>
      </c>
      <c r="B664" t="s">
        <v>14</v>
      </c>
      <c r="C664" t="s">
        <v>755</v>
      </c>
      <c r="D664" t="s">
        <v>767</v>
      </c>
      <c r="E664">
        <v>12</v>
      </c>
      <c r="F664" s="1">
        <f t="shared" si="51"/>
        <v>1.0530813582423766</v>
      </c>
      <c r="G664" s="1">
        <f t="shared" si="52"/>
        <v>1.2641280989901933</v>
      </c>
      <c r="H664" s="2">
        <v>5900</v>
      </c>
      <c r="I664" s="5">
        <f t="shared" si="53"/>
        <v>145612</v>
      </c>
      <c r="J664" s="2">
        <v>306800</v>
      </c>
      <c r="K664" s="5">
        <f t="shared" si="54"/>
        <v>7571824</v>
      </c>
      <c r="L664">
        <v>26</v>
      </c>
      <c r="M664" t="s">
        <v>228</v>
      </c>
      <c r="N664" t="s">
        <v>18</v>
      </c>
    </row>
    <row r="665" spans="1:14" x14ac:dyDescent="0.45">
      <c r="A665">
        <v>2298</v>
      </c>
      <c r="B665" t="s">
        <v>14</v>
      </c>
      <c r="C665" t="s">
        <v>755</v>
      </c>
      <c r="D665" t="s">
        <v>768</v>
      </c>
      <c r="E665">
        <v>13</v>
      </c>
      <c r="F665" s="1">
        <f t="shared" si="51"/>
        <v>0.94598833876010102</v>
      </c>
      <c r="G665" s="1">
        <f t="shared" si="52"/>
        <v>1.1355726990928856</v>
      </c>
      <c r="H665" s="2">
        <v>5300</v>
      </c>
      <c r="I665" s="5">
        <f t="shared" si="53"/>
        <v>130804</v>
      </c>
      <c r="J665" s="2">
        <v>275600</v>
      </c>
      <c r="K665" s="5">
        <f t="shared" si="54"/>
        <v>6801808</v>
      </c>
      <c r="L665">
        <v>25</v>
      </c>
      <c r="M665" t="s">
        <v>26</v>
      </c>
      <c r="N665" t="s">
        <v>18</v>
      </c>
    </row>
    <row r="666" spans="1:14" x14ac:dyDescent="0.45">
      <c r="A666">
        <v>2299</v>
      </c>
      <c r="B666" t="s">
        <v>14</v>
      </c>
      <c r="C666" t="s">
        <v>755</v>
      </c>
      <c r="D666" t="s">
        <v>769</v>
      </c>
      <c r="E666">
        <v>14</v>
      </c>
      <c r="F666" s="1">
        <f t="shared" si="51"/>
        <v>0.91029066559934246</v>
      </c>
      <c r="G666" s="1">
        <f t="shared" si="52"/>
        <v>1.0927208991271162</v>
      </c>
      <c r="H666" s="2">
        <v>5100</v>
      </c>
      <c r="I666" s="5">
        <f t="shared" si="53"/>
        <v>125868</v>
      </c>
      <c r="J666" s="2">
        <v>265200</v>
      </c>
      <c r="K666" s="5">
        <f t="shared" si="54"/>
        <v>6545136</v>
      </c>
      <c r="L666">
        <v>24</v>
      </c>
      <c r="M666" t="s">
        <v>50</v>
      </c>
      <c r="N666" t="s">
        <v>18</v>
      </c>
    </row>
    <row r="667" spans="1:14" x14ac:dyDescent="0.45">
      <c r="A667">
        <v>2300</v>
      </c>
      <c r="B667" t="s">
        <v>14</v>
      </c>
      <c r="C667" t="s">
        <v>755</v>
      </c>
      <c r="D667" t="s">
        <v>770</v>
      </c>
      <c r="E667">
        <v>15</v>
      </c>
      <c r="F667" s="1">
        <f t="shared" si="51"/>
        <v>0.60686044373289494</v>
      </c>
      <c r="G667" s="1">
        <f t="shared" si="52"/>
        <v>0.72848059941807752</v>
      </c>
      <c r="H667" s="2">
        <v>3400</v>
      </c>
      <c r="I667" s="5">
        <f t="shared" si="53"/>
        <v>83912</v>
      </c>
      <c r="J667" s="2">
        <v>176800</v>
      </c>
      <c r="K667" s="5">
        <f t="shared" si="54"/>
        <v>4363424</v>
      </c>
      <c r="L667">
        <v>24</v>
      </c>
      <c r="M667" t="s">
        <v>40</v>
      </c>
      <c r="N667" t="s">
        <v>34</v>
      </c>
    </row>
    <row r="668" spans="1:14" x14ac:dyDescent="0.45">
      <c r="A668">
        <v>2301</v>
      </c>
      <c r="B668" t="s">
        <v>14</v>
      </c>
      <c r="C668" t="s">
        <v>755</v>
      </c>
      <c r="D668" t="s">
        <v>771</v>
      </c>
      <c r="E668">
        <v>16</v>
      </c>
      <c r="F668" s="1">
        <f t="shared" si="51"/>
        <v>0.55331393399175721</v>
      </c>
      <c r="G668" s="1">
        <f t="shared" si="52"/>
        <v>0.66420289946942357</v>
      </c>
      <c r="H668" s="2">
        <v>3100</v>
      </c>
      <c r="I668" s="5">
        <f t="shared" si="53"/>
        <v>76508</v>
      </c>
      <c r="J668" s="2">
        <v>161200</v>
      </c>
      <c r="K668" s="5">
        <f t="shared" si="54"/>
        <v>3978416</v>
      </c>
      <c r="L668">
        <v>20</v>
      </c>
      <c r="M668" t="s">
        <v>28</v>
      </c>
      <c r="N668" t="s">
        <v>18</v>
      </c>
    </row>
    <row r="669" spans="1:14" x14ac:dyDescent="0.45">
      <c r="A669">
        <v>2302</v>
      </c>
      <c r="B669" t="s">
        <v>14</v>
      </c>
      <c r="C669" t="s">
        <v>755</v>
      </c>
      <c r="D669" t="s">
        <v>772</v>
      </c>
      <c r="E669">
        <v>17</v>
      </c>
      <c r="F669" s="1">
        <f t="shared" si="51"/>
        <v>0.53546509741137793</v>
      </c>
      <c r="G669" s="1">
        <f t="shared" si="52"/>
        <v>0.64277699948653899</v>
      </c>
      <c r="H669" s="2">
        <v>3000</v>
      </c>
      <c r="I669" s="5">
        <f t="shared" si="53"/>
        <v>74040</v>
      </c>
      <c r="J669" s="2">
        <v>156000</v>
      </c>
      <c r="K669" s="5">
        <f t="shared" si="54"/>
        <v>3850080</v>
      </c>
      <c r="L669">
        <v>23</v>
      </c>
      <c r="M669" t="s">
        <v>402</v>
      </c>
      <c r="N669" t="s">
        <v>18</v>
      </c>
    </row>
    <row r="670" spans="1:14" x14ac:dyDescent="0.45">
      <c r="A670">
        <v>2303</v>
      </c>
      <c r="B670" t="s">
        <v>14</v>
      </c>
      <c r="C670" t="s">
        <v>755</v>
      </c>
      <c r="D670" t="s">
        <v>773</v>
      </c>
      <c r="E670">
        <v>18</v>
      </c>
      <c r="F670" s="1">
        <f t="shared" si="51"/>
        <v>0.51761626083099865</v>
      </c>
      <c r="G670" s="1">
        <f t="shared" si="52"/>
        <v>0.6213510995036543</v>
      </c>
      <c r="H670" s="2">
        <v>2900</v>
      </c>
      <c r="I670" s="5">
        <f t="shared" si="53"/>
        <v>71572</v>
      </c>
      <c r="J670" s="2">
        <v>150800</v>
      </c>
      <c r="K670" s="5">
        <f t="shared" si="54"/>
        <v>3721744</v>
      </c>
      <c r="L670">
        <v>22</v>
      </c>
      <c r="M670" t="s">
        <v>45</v>
      </c>
      <c r="N670" t="s">
        <v>18</v>
      </c>
    </row>
    <row r="671" spans="1:14" x14ac:dyDescent="0.45">
      <c r="A671">
        <v>2304</v>
      </c>
      <c r="B671" t="s">
        <v>14</v>
      </c>
      <c r="C671" t="s">
        <v>755</v>
      </c>
      <c r="D671" t="s">
        <v>774</v>
      </c>
      <c r="E671">
        <v>19</v>
      </c>
      <c r="F671" s="1">
        <f t="shared" si="51"/>
        <v>0.51761626083099865</v>
      </c>
      <c r="G671" s="1">
        <f t="shared" si="52"/>
        <v>0.6213510995036543</v>
      </c>
      <c r="H671" s="2">
        <v>2900</v>
      </c>
      <c r="I671" s="5">
        <f t="shared" si="53"/>
        <v>71572</v>
      </c>
      <c r="J671" s="2">
        <v>150800</v>
      </c>
      <c r="K671" s="5">
        <f t="shared" si="54"/>
        <v>3721744</v>
      </c>
      <c r="L671">
        <v>22</v>
      </c>
      <c r="M671" t="s">
        <v>228</v>
      </c>
      <c r="N671" t="s">
        <v>18</v>
      </c>
    </row>
    <row r="672" spans="1:14" x14ac:dyDescent="0.45">
      <c r="A672">
        <v>2305</v>
      </c>
      <c r="B672" t="s">
        <v>14</v>
      </c>
      <c r="C672" t="s">
        <v>755</v>
      </c>
      <c r="D672" t="s">
        <v>775</v>
      </c>
      <c r="E672">
        <v>20</v>
      </c>
      <c r="F672" s="1">
        <f t="shared" si="51"/>
        <v>0.37482556818796453</v>
      </c>
      <c r="G672" s="1">
        <f t="shared" si="52"/>
        <v>0.44994389964057729</v>
      </c>
      <c r="H672" s="2">
        <v>2100</v>
      </c>
      <c r="I672" s="5">
        <f t="shared" si="53"/>
        <v>51828</v>
      </c>
      <c r="J672" s="2">
        <v>109200</v>
      </c>
      <c r="K672" s="5">
        <f t="shared" si="54"/>
        <v>2695056</v>
      </c>
      <c r="L672">
        <v>20</v>
      </c>
      <c r="M672" t="s">
        <v>45</v>
      </c>
      <c r="N672" t="s">
        <v>18</v>
      </c>
    </row>
    <row r="673" spans="1:14" x14ac:dyDescent="0.45">
      <c r="A673">
        <v>2306</v>
      </c>
      <c r="B673" t="s">
        <v>14</v>
      </c>
      <c r="C673" t="s">
        <v>755</v>
      </c>
      <c r="D673" t="s">
        <v>776</v>
      </c>
      <c r="E673">
        <v>21</v>
      </c>
      <c r="F673" s="1">
        <f t="shared" si="51"/>
        <v>0.23203487554493044</v>
      </c>
      <c r="G673" s="1">
        <f t="shared" si="52"/>
        <v>0.27853669977750023</v>
      </c>
      <c r="H673" s="2">
        <v>1300</v>
      </c>
      <c r="I673" s="5">
        <f t="shared" si="53"/>
        <v>32084</v>
      </c>
      <c r="J673" s="2">
        <v>67600</v>
      </c>
      <c r="K673" s="5">
        <f t="shared" si="54"/>
        <v>1668368</v>
      </c>
      <c r="L673">
        <v>22</v>
      </c>
      <c r="M673" t="s">
        <v>48</v>
      </c>
      <c r="N673" t="s">
        <v>18</v>
      </c>
    </row>
    <row r="674" spans="1:14" x14ac:dyDescent="0.45">
      <c r="A674">
        <v>2307</v>
      </c>
      <c r="B674" t="s">
        <v>14</v>
      </c>
      <c r="C674" t="s">
        <v>755</v>
      </c>
      <c r="D674" t="s">
        <v>621</v>
      </c>
      <c r="E674">
        <v>22</v>
      </c>
      <c r="F674" s="1">
        <f t="shared" si="51"/>
        <v>0.16063952922341337</v>
      </c>
      <c r="G674" s="1">
        <f t="shared" si="52"/>
        <v>0.1928330998459617</v>
      </c>
      <c r="H674" s="2">
        <v>900</v>
      </c>
      <c r="I674" s="5">
        <f t="shared" si="53"/>
        <v>22212</v>
      </c>
      <c r="J674" s="2">
        <v>46800</v>
      </c>
      <c r="K674" s="5">
        <f t="shared" si="54"/>
        <v>1155024</v>
      </c>
      <c r="L674">
        <v>19</v>
      </c>
      <c r="M674" t="s">
        <v>61</v>
      </c>
      <c r="N674" t="s">
        <v>18</v>
      </c>
    </row>
    <row r="675" spans="1:14" x14ac:dyDescent="0.45">
      <c r="A675">
        <v>2308</v>
      </c>
      <c r="B675" t="s">
        <v>14</v>
      </c>
      <c r="C675" t="s">
        <v>755</v>
      </c>
      <c r="D675" t="s">
        <v>777</v>
      </c>
      <c r="E675">
        <v>23</v>
      </c>
      <c r="F675" s="1">
        <f t="shared" si="51"/>
        <v>0.12672673972069276</v>
      </c>
      <c r="G675" s="1">
        <f t="shared" si="52"/>
        <v>0.15212388987848088</v>
      </c>
      <c r="H675" s="2">
        <v>710</v>
      </c>
      <c r="I675" s="5">
        <f t="shared" si="53"/>
        <v>17522.8</v>
      </c>
      <c r="J675" s="2">
        <v>36920</v>
      </c>
      <c r="K675" s="5">
        <f t="shared" si="54"/>
        <v>911185.6</v>
      </c>
      <c r="L675">
        <v>24</v>
      </c>
      <c r="M675" t="s">
        <v>17</v>
      </c>
      <c r="N675" t="s">
        <v>18</v>
      </c>
    </row>
    <row r="676" spans="1:14" x14ac:dyDescent="0.45">
      <c r="A676">
        <v>2309</v>
      </c>
      <c r="B676" t="s">
        <v>14</v>
      </c>
      <c r="C676" t="s">
        <v>755</v>
      </c>
      <c r="D676" t="s">
        <v>778</v>
      </c>
      <c r="E676">
        <v>24</v>
      </c>
      <c r="F676" s="1">
        <f t="shared" si="51"/>
        <v>0.12494185606265484</v>
      </c>
      <c r="G676" s="1">
        <f t="shared" si="52"/>
        <v>0.14998129988019243</v>
      </c>
      <c r="H676" s="2">
        <v>700</v>
      </c>
      <c r="I676" s="5">
        <f t="shared" si="53"/>
        <v>17276</v>
      </c>
      <c r="J676" s="2">
        <v>36400</v>
      </c>
      <c r="K676" s="5">
        <f t="shared" si="54"/>
        <v>898352</v>
      </c>
      <c r="L676">
        <v>21</v>
      </c>
      <c r="M676" t="s">
        <v>59</v>
      </c>
      <c r="N676" t="s">
        <v>594</v>
      </c>
    </row>
    <row r="677" spans="1:14" x14ac:dyDescent="0.45">
      <c r="A677">
        <v>2310</v>
      </c>
      <c r="B677" t="s">
        <v>14</v>
      </c>
      <c r="C677" t="s">
        <v>755</v>
      </c>
      <c r="D677" t="s">
        <v>779</v>
      </c>
      <c r="E677">
        <v>25</v>
      </c>
      <c r="F677" s="1">
        <f t="shared" si="51"/>
        <v>0.12315697240461693</v>
      </c>
      <c r="G677" s="1">
        <f t="shared" si="52"/>
        <v>0.14783870988190398</v>
      </c>
      <c r="H677" s="2">
        <v>690</v>
      </c>
      <c r="I677" s="5">
        <f t="shared" si="53"/>
        <v>17029.2</v>
      </c>
      <c r="J677" s="2">
        <v>35880</v>
      </c>
      <c r="K677" s="5">
        <f t="shared" si="54"/>
        <v>885518.4</v>
      </c>
      <c r="L677">
        <v>22</v>
      </c>
      <c r="M677" t="s">
        <v>26</v>
      </c>
      <c r="N677" t="s">
        <v>18</v>
      </c>
    </row>
  </sheetData>
  <autoFilter ref="O11:S37" xr:uid="{C52B0B1A-48A5-460E-BA14-BE4CE026A934}">
    <sortState xmlns:xlrd2="http://schemas.microsoft.com/office/spreadsheetml/2017/richdata2" ref="O12:S677">
      <sortCondition descending="1" ref="Q11:Q37"/>
    </sortState>
  </autoFilter>
  <conditionalFormatting sqref="Q12:Q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:R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2:S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D192-0AE0-4734-A566-D6A9A78EB5C1}">
  <dimension ref="A1:AL628"/>
  <sheetViews>
    <sheetView topLeftCell="T1" zoomScaleNormal="100" workbookViewId="0">
      <selection activeCell="AJ2" sqref="AJ2"/>
    </sheetView>
  </sheetViews>
  <sheetFormatPr defaultRowHeight="14.25" x14ac:dyDescent="0.45"/>
  <cols>
    <col min="1" max="1" width="5" bestFit="1" customWidth="1"/>
    <col min="2" max="2" width="6.265625" bestFit="1" customWidth="1"/>
    <col min="3" max="3" width="11.59765625" bestFit="1" customWidth="1"/>
    <col min="4" max="4" width="23.1328125" bestFit="1" customWidth="1"/>
    <col min="5" max="5" width="3.86328125" bestFit="1" customWidth="1"/>
    <col min="6" max="6" width="21" bestFit="1" customWidth="1"/>
    <col min="7" max="7" width="17.53125" bestFit="1" customWidth="1"/>
    <col min="8" max="8" width="11.86328125" bestFit="1" customWidth="1"/>
    <col min="9" max="9" width="13.265625" bestFit="1" customWidth="1"/>
    <col min="10" max="10" width="18" bestFit="1" customWidth="1"/>
    <col min="11" max="11" width="15.3984375" bestFit="1" customWidth="1"/>
    <col min="12" max="12" width="3.73046875" bestFit="1" customWidth="1"/>
    <col min="13" max="13" width="16.86328125" bestFit="1" customWidth="1"/>
    <col min="14" max="14" width="18" bestFit="1" customWidth="1"/>
    <col min="16" max="16" width="19" bestFit="1" customWidth="1"/>
    <col min="17" max="17" width="16.9296875" bestFit="1" customWidth="1"/>
    <col min="18" max="18" width="14.59765625" bestFit="1" customWidth="1"/>
    <col min="19" max="19" width="17.06640625" bestFit="1" customWidth="1"/>
    <col min="20" max="20" width="15.59765625" bestFit="1" customWidth="1"/>
    <col min="22" max="22" width="5.9296875" bestFit="1" customWidth="1"/>
    <col min="23" max="23" width="13.3984375" bestFit="1" customWidth="1"/>
    <col min="24" max="24" width="10.19921875" bestFit="1" customWidth="1"/>
    <col min="34" max="34" width="18" bestFit="1" customWidth="1"/>
    <col min="35" max="35" width="15.3984375" bestFit="1" customWidth="1"/>
  </cols>
  <sheetData>
    <row r="1" spans="1:3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38" x14ac:dyDescent="0.45">
      <c r="A2">
        <v>983</v>
      </c>
      <c r="B2" t="s">
        <v>790</v>
      </c>
      <c r="C2" t="s">
        <v>791</v>
      </c>
      <c r="D2" t="s">
        <v>792</v>
      </c>
      <c r="E2">
        <v>1</v>
      </c>
      <c r="H2" s="2">
        <v>528000</v>
      </c>
      <c r="I2" s="5">
        <f>H2*$P$3</f>
        <v>13031040</v>
      </c>
      <c r="J2" s="2">
        <v>27456000</v>
      </c>
      <c r="K2" s="5">
        <f>J2*$P$3</f>
        <v>677614080</v>
      </c>
      <c r="L2">
        <v>31</v>
      </c>
      <c r="M2" t="s">
        <v>20</v>
      </c>
      <c r="N2" t="s">
        <v>793</v>
      </c>
      <c r="P2" s="10" t="s">
        <v>1458</v>
      </c>
      <c r="R2" t="s">
        <v>1926</v>
      </c>
    </row>
    <row r="3" spans="1:38" x14ac:dyDescent="0.45">
      <c r="A3">
        <v>984</v>
      </c>
      <c r="B3" t="s">
        <v>790</v>
      </c>
      <c r="C3" t="s">
        <v>791</v>
      </c>
      <c r="D3" t="s">
        <v>794</v>
      </c>
      <c r="E3">
        <v>2</v>
      </c>
      <c r="H3" s="2">
        <v>381000</v>
      </c>
      <c r="I3" s="5">
        <f t="shared" ref="I3:I66" si="0">H3*$P$3</f>
        <v>9403080</v>
      </c>
      <c r="J3" s="2">
        <v>19812000</v>
      </c>
      <c r="K3" s="5">
        <f t="shared" ref="K3:K66" si="1">J3*$P$3</f>
        <v>488960160</v>
      </c>
      <c r="L3">
        <v>30</v>
      </c>
      <c r="M3" t="s">
        <v>50</v>
      </c>
      <c r="N3" t="s">
        <v>795</v>
      </c>
      <c r="P3" s="4">
        <v>24.68</v>
      </c>
      <c r="R3" s="12">
        <f>AVERAGE(L2:L576)</f>
        <v>26.937391304347827</v>
      </c>
    </row>
    <row r="4" spans="1:38" x14ac:dyDescent="0.45">
      <c r="A4">
        <v>985</v>
      </c>
      <c r="B4" t="s">
        <v>790</v>
      </c>
      <c r="C4" t="s">
        <v>791</v>
      </c>
      <c r="D4" t="s">
        <v>796</v>
      </c>
      <c r="E4">
        <v>3</v>
      </c>
      <c r="H4" s="2">
        <v>359000</v>
      </c>
      <c r="I4" s="5">
        <f t="shared" si="0"/>
        <v>8860120</v>
      </c>
      <c r="J4" s="2">
        <v>18668000</v>
      </c>
      <c r="K4" s="5">
        <f t="shared" si="1"/>
        <v>460726240</v>
      </c>
      <c r="L4">
        <v>29</v>
      </c>
      <c r="M4" t="s">
        <v>168</v>
      </c>
      <c r="N4" t="s">
        <v>797</v>
      </c>
    </row>
    <row r="5" spans="1:38" x14ac:dyDescent="0.45">
      <c r="A5">
        <v>986</v>
      </c>
      <c r="B5" t="s">
        <v>790</v>
      </c>
      <c r="C5" t="s">
        <v>791</v>
      </c>
      <c r="D5" t="s">
        <v>798</v>
      </c>
      <c r="E5">
        <v>4</v>
      </c>
      <c r="H5" s="2">
        <v>307000</v>
      </c>
      <c r="I5" s="5">
        <f t="shared" si="0"/>
        <v>7576760</v>
      </c>
      <c r="J5" s="2">
        <v>15964000</v>
      </c>
      <c r="K5" s="5">
        <f t="shared" si="1"/>
        <v>393991520</v>
      </c>
      <c r="L5">
        <v>31</v>
      </c>
      <c r="M5" t="s">
        <v>26</v>
      </c>
      <c r="N5" t="s">
        <v>799</v>
      </c>
      <c r="P5" s="10" t="s">
        <v>1457</v>
      </c>
      <c r="S5" t="s">
        <v>1461</v>
      </c>
    </row>
    <row r="6" spans="1:38" x14ac:dyDescent="0.45">
      <c r="A6">
        <v>987</v>
      </c>
      <c r="B6" t="s">
        <v>790</v>
      </c>
      <c r="C6" t="s">
        <v>791</v>
      </c>
      <c r="D6" t="s">
        <v>800</v>
      </c>
      <c r="E6">
        <v>5</v>
      </c>
      <c r="H6" s="2">
        <v>275000</v>
      </c>
      <c r="I6" s="5">
        <f t="shared" si="0"/>
        <v>6787000</v>
      </c>
      <c r="J6" s="2">
        <v>14300000</v>
      </c>
      <c r="K6" s="5">
        <f t="shared" si="1"/>
        <v>352924000</v>
      </c>
      <c r="L6">
        <v>35</v>
      </c>
      <c r="M6" t="s">
        <v>62</v>
      </c>
      <c r="N6" t="s">
        <v>801</v>
      </c>
      <c r="P6" t="s">
        <v>10</v>
      </c>
      <c r="Q6" s="6">
        <f>AVERAGE(K2:K576)</f>
        <v>44075514.966260865</v>
      </c>
      <c r="S6" s="7">
        <f>Q7/Q6-1</f>
        <v>6.4983081117574226E-2</v>
      </c>
    </row>
    <row r="7" spans="1:38" x14ac:dyDescent="0.45">
      <c r="A7">
        <v>988</v>
      </c>
      <c r="B7" t="s">
        <v>790</v>
      </c>
      <c r="C7" t="s">
        <v>791</v>
      </c>
      <c r="D7" t="s">
        <v>802</v>
      </c>
      <c r="E7">
        <v>6</v>
      </c>
      <c r="H7" s="2">
        <v>275000</v>
      </c>
      <c r="I7" s="5">
        <f t="shared" si="0"/>
        <v>6787000</v>
      </c>
      <c r="J7" s="2">
        <v>14300000</v>
      </c>
      <c r="K7" s="5">
        <f t="shared" si="1"/>
        <v>352924000</v>
      </c>
      <c r="L7">
        <v>33</v>
      </c>
      <c r="M7" t="s">
        <v>45</v>
      </c>
      <c r="N7" t="s">
        <v>317</v>
      </c>
      <c r="P7" t="s">
        <v>1451</v>
      </c>
      <c r="Q7" s="5">
        <f>AVERAGEIF($L$2:$L$576,"&gt;22",$K$2:$K$576)</f>
        <v>46939677.730612248</v>
      </c>
    </row>
    <row r="8" spans="1:38" x14ac:dyDescent="0.45">
      <c r="A8">
        <v>989</v>
      </c>
      <c r="B8" t="s">
        <v>790</v>
      </c>
      <c r="C8" t="s">
        <v>791</v>
      </c>
      <c r="D8" t="s">
        <v>803</v>
      </c>
      <c r="E8">
        <v>7</v>
      </c>
      <c r="H8" s="2">
        <v>253000</v>
      </c>
      <c r="I8" s="5">
        <f t="shared" si="0"/>
        <v>6244040</v>
      </c>
      <c r="J8" s="2">
        <v>13156000</v>
      </c>
      <c r="K8" s="5">
        <f t="shared" si="1"/>
        <v>324690080</v>
      </c>
      <c r="L8">
        <v>29</v>
      </c>
      <c r="M8" t="s">
        <v>28</v>
      </c>
      <c r="N8" t="s">
        <v>795</v>
      </c>
      <c r="W8" t="s">
        <v>1928</v>
      </c>
      <c r="X8">
        <f>SUM(X19:X34)</f>
        <v>490</v>
      </c>
      <c r="Y8" s="7">
        <f>X8/$X$36</f>
        <v>0.85217391304347823</v>
      </c>
    </row>
    <row r="9" spans="1:38" x14ac:dyDescent="0.45">
      <c r="A9">
        <v>990</v>
      </c>
      <c r="B9" t="s">
        <v>790</v>
      </c>
      <c r="C9" t="s">
        <v>791</v>
      </c>
      <c r="D9" t="s">
        <v>804</v>
      </c>
      <c r="E9">
        <v>8</v>
      </c>
      <c r="H9" s="2">
        <v>249000</v>
      </c>
      <c r="I9" s="5">
        <f t="shared" si="0"/>
        <v>6145320</v>
      </c>
      <c r="J9" s="2">
        <v>12948000</v>
      </c>
      <c r="K9" s="5">
        <f t="shared" si="1"/>
        <v>319556640</v>
      </c>
      <c r="L9">
        <v>33</v>
      </c>
      <c r="M9" t="s">
        <v>22</v>
      </c>
      <c r="N9" t="s">
        <v>106</v>
      </c>
      <c r="W9" t="s">
        <v>1929</v>
      </c>
      <c r="X9">
        <f>SUM(X12:X18)</f>
        <v>85</v>
      </c>
      <c r="Y9" s="7">
        <f>X9/$X$36</f>
        <v>0.14782608695652175</v>
      </c>
    </row>
    <row r="10" spans="1:38" x14ac:dyDescent="0.45">
      <c r="A10">
        <v>991</v>
      </c>
      <c r="B10" t="s">
        <v>790</v>
      </c>
      <c r="C10" t="s">
        <v>791</v>
      </c>
      <c r="D10" t="s">
        <v>805</v>
      </c>
      <c r="E10">
        <v>9</v>
      </c>
      <c r="H10" s="2">
        <v>211000</v>
      </c>
      <c r="I10" s="5">
        <f t="shared" si="0"/>
        <v>5207480</v>
      </c>
      <c r="J10" s="2">
        <v>10972000</v>
      </c>
      <c r="K10" s="5">
        <f t="shared" si="1"/>
        <v>270788960</v>
      </c>
      <c r="L10">
        <v>29</v>
      </c>
      <c r="M10" t="s">
        <v>50</v>
      </c>
      <c r="N10" t="s">
        <v>677</v>
      </c>
    </row>
    <row r="11" spans="1:38" x14ac:dyDescent="0.45">
      <c r="A11">
        <v>992</v>
      </c>
      <c r="B11" t="s">
        <v>790</v>
      </c>
      <c r="C11" t="s">
        <v>791</v>
      </c>
      <c r="D11" t="s">
        <v>806</v>
      </c>
      <c r="E11">
        <v>10</v>
      </c>
      <c r="H11" s="2">
        <v>184000</v>
      </c>
      <c r="I11" s="5">
        <f t="shared" si="0"/>
        <v>4541120</v>
      </c>
      <c r="J11" s="2">
        <v>9568000</v>
      </c>
      <c r="K11" s="5">
        <f t="shared" si="1"/>
        <v>236138240</v>
      </c>
      <c r="L11">
        <v>29</v>
      </c>
      <c r="M11" t="s">
        <v>26</v>
      </c>
      <c r="N11" t="s">
        <v>106</v>
      </c>
      <c r="P11" s="10" t="s">
        <v>1459</v>
      </c>
      <c r="Q11" t="s">
        <v>781</v>
      </c>
      <c r="R11" t="s">
        <v>786</v>
      </c>
      <c r="S11" t="s">
        <v>784</v>
      </c>
      <c r="T11" t="s">
        <v>785</v>
      </c>
      <c r="V11" t="s">
        <v>11</v>
      </c>
      <c r="W11" t="s">
        <v>783</v>
      </c>
      <c r="X11" t="s">
        <v>1449</v>
      </c>
      <c r="Y11" t="s">
        <v>1456</v>
      </c>
      <c r="AH11" t="s">
        <v>13</v>
      </c>
      <c r="AI11" t="s">
        <v>1453</v>
      </c>
      <c r="AJ11" t="s">
        <v>1455</v>
      </c>
      <c r="AK11" t="s">
        <v>1449</v>
      </c>
      <c r="AL11" t="s">
        <v>1456</v>
      </c>
    </row>
    <row r="12" spans="1:38" x14ac:dyDescent="0.45">
      <c r="A12">
        <v>993</v>
      </c>
      <c r="B12" t="s">
        <v>790</v>
      </c>
      <c r="C12" t="s">
        <v>791</v>
      </c>
      <c r="D12" t="s">
        <v>807</v>
      </c>
      <c r="E12">
        <v>11</v>
      </c>
      <c r="H12" s="2">
        <v>184000</v>
      </c>
      <c r="I12" s="5">
        <f t="shared" si="0"/>
        <v>4541120</v>
      </c>
      <c r="J12" s="2">
        <v>9568000</v>
      </c>
      <c r="K12" s="5">
        <f t="shared" si="1"/>
        <v>236138240</v>
      </c>
      <c r="L12">
        <v>20</v>
      </c>
      <c r="M12" t="s">
        <v>105</v>
      </c>
      <c r="N12" t="s">
        <v>106</v>
      </c>
      <c r="P12" s="9" t="s">
        <v>791</v>
      </c>
      <c r="Q12" s="5">
        <f>SUMIF($C$2:$C$576,P12,$K$2:$K$576)</f>
        <v>5983666000</v>
      </c>
      <c r="R12" s="8">
        <f t="shared" ref="R12:R31" si="2">Q12/$Q$35</f>
        <v>4.9344472572410707</v>
      </c>
      <c r="S12" s="8">
        <f t="shared" ref="S12:S31" si="3">Q12/$Q$37</f>
        <v>38.422407180846008</v>
      </c>
      <c r="T12" s="8">
        <f t="shared" ref="T12:T31" si="4">Q12/$Q$39</f>
        <v>32.371852977593313</v>
      </c>
      <c r="V12">
        <v>16</v>
      </c>
      <c r="W12" s="5">
        <f t="shared" ref="W12:W34" si="5">AVERAGEIF($L$2:$L$576,V12,$K$2:$K$576)</f>
        <v>2823392</v>
      </c>
      <c r="X12">
        <f t="shared" ref="X12:X34" si="6">COUNTIF($L$2:$L$576,V12)</f>
        <v>1</v>
      </c>
      <c r="Y12" s="7">
        <f>X12/$X$36</f>
        <v>1.7391304347826088E-3</v>
      </c>
      <c r="AH12" t="s">
        <v>793</v>
      </c>
      <c r="AI12" s="5">
        <f>SUMIF($N$2:$N$576,AH12,$K$2:$K$576)</f>
        <v>677614080</v>
      </c>
      <c r="AJ12" s="7">
        <f>AI12/$AI$75</f>
        <v>2.6737277385580405E-2</v>
      </c>
      <c r="AK12">
        <f t="shared" ref="AK12:AK43" si="7">COUNTIF($N$2:$N$576,AH12)</f>
        <v>1</v>
      </c>
      <c r="AL12" s="7">
        <f t="shared" ref="AL12:AL43" si="8">AK12/$AK$75</f>
        <v>1.7391304347826088E-3</v>
      </c>
    </row>
    <row r="13" spans="1:38" x14ac:dyDescent="0.45">
      <c r="A13">
        <v>994</v>
      </c>
      <c r="B13" t="s">
        <v>790</v>
      </c>
      <c r="C13" t="s">
        <v>791</v>
      </c>
      <c r="D13" t="s">
        <v>808</v>
      </c>
      <c r="E13">
        <v>12</v>
      </c>
      <c r="H13" s="2">
        <v>152000</v>
      </c>
      <c r="I13" s="5">
        <f t="shared" si="0"/>
        <v>3751360</v>
      </c>
      <c r="J13" s="2">
        <v>7904000</v>
      </c>
      <c r="K13" s="5">
        <f t="shared" si="1"/>
        <v>195070720</v>
      </c>
      <c r="L13">
        <v>26</v>
      </c>
      <c r="M13" t="s">
        <v>72</v>
      </c>
      <c r="N13" t="s">
        <v>317</v>
      </c>
      <c r="P13" s="9" t="s">
        <v>906</v>
      </c>
      <c r="Q13" s="5">
        <f t="shared" ref="Q13:Q31" si="9">SUMIF($C$2:$C$576,P13,$K$2:$K$576)</f>
        <v>3704931984</v>
      </c>
      <c r="R13" s="8">
        <f t="shared" si="2"/>
        <v>3.0552827425049323</v>
      </c>
      <c r="S13" s="8">
        <f t="shared" si="3"/>
        <v>23.790165638688329</v>
      </c>
      <c r="T13" s="8">
        <f t="shared" si="4"/>
        <v>20.043818200753702</v>
      </c>
      <c r="V13">
        <v>17</v>
      </c>
      <c r="W13" s="5">
        <f t="shared" si="5"/>
        <v>77001.600000000006</v>
      </c>
      <c r="X13">
        <f t="shared" si="6"/>
        <v>1</v>
      </c>
      <c r="Y13" s="7">
        <f t="shared" ref="Y13:Y34" si="10">X13/$X$36</f>
        <v>1.7391304347826088E-3</v>
      </c>
      <c r="AH13" t="s">
        <v>795</v>
      </c>
      <c r="AI13" s="5">
        <f t="shared" ref="AI13:AI73" si="11">SUMIF($N$2:$N$576,AH13,$K$2:$K$576)</f>
        <v>1102406240</v>
      </c>
      <c r="AJ13" s="7">
        <f t="shared" ref="AJ13:AJ73" si="12">AI13/$AI$75</f>
        <v>4.3498714534495393E-2</v>
      </c>
      <c r="AK13">
        <f t="shared" si="7"/>
        <v>5</v>
      </c>
      <c r="AL13" s="7">
        <f t="shared" si="8"/>
        <v>8.6956521739130436E-3</v>
      </c>
    </row>
    <row r="14" spans="1:38" x14ac:dyDescent="0.45">
      <c r="A14">
        <v>995</v>
      </c>
      <c r="B14" t="s">
        <v>790</v>
      </c>
      <c r="C14" t="s">
        <v>791</v>
      </c>
      <c r="D14" t="s">
        <v>809</v>
      </c>
      <c r="E14">
        <v>13</v>
      </c>
      <c r="H14" s="2">
        <v>152000</v>
      </c>
      <c r="I14" s="5">
        <f t="shared" si="0"/>
        <v>3751360</v>
      </c>
      <c r="J14" s="2">
        <v>7904000</v>
      </c>
      <c r="K14" s="5">
        <f t="shared" si="1"/>
        <v>195070720</v>
      </c>
      <c r="L14">
        <v>23</v>
      </c>
      <c r="M14" t="s">
        <v>17</v>
      </c>
      <c r="N14" t="s">
        <v>106</v>
      </c>
      <c r="P14" s="9" t="s">
        <v>879</v>
      </c>
      <c r="Q14" s="5">
        <f t="shared" si="9"/>
        <v>3221361936</v>
      </c>
      <c r="R14" s="8">
        <f t="shared" si="2"/>
        <v>2.6565053212655894</v>
      </c>
      <c r="S14" s="8">
        <f t="shared" si="3"/>
        <v>20.685058287322587</v>
      </c>
      <c r="T14" s="8">
        <f t="shared" si="4"/>
        <v>17.427686468430451</v>
      </c>
      <c r="V14">
        <v>18</v>
      </c>
      <c r="W14" s="5">
        <f t="shared" si="5"/>
        <v>24127168</v>
      </c>
      <c r="X14">
        <f t="shared" si="6"/>
        <v>8</v>
      </c>
      <c r="Y14" s="7">
        <f t="shared" si="10"/>
        <v>1.391304347826087E-2</v>
      </c>
      <c r="AH14" t="s">
        <v>797</v>
      </c>
      <c r="AI14" s="5">
        <f t="shared" si="11"/>
        <v>462394608</v>
      </c>
      <c r="AJ14" s="7">
        <f t="shared" si="12"/>
        <v>1.8245153488682993E-2</v>
      </c>
      <c r="AK14">
        <f t="shared" si="7"/>
        <v>2</v>
      </c>
      <c r="AL14" s="7">
        <f t="shared" si="8"/>
        <v>3.4782608695652175E-3</v>
      </c>
    </row>
    <row r="15" spans="1:38" x14ac:dyDescent="0.45">
      <c r="A15">
        <v>996</v>
      </c>
      <c r="B15" t="s">
        <v>790</v>
      </c>
      <c r="C15" t="s">
        <v>791</v>
      </c>
      <c r="D15" t="s">
        <v>810</v>
      </c>
      <c r="E15">
        <v>14</v>
      </c>
      <c r="H15" s="2">
        <v>152000</v>
      </c>
      <c r="I15" s="5">
        <f t="shared" si="0"/>
        <v>3751360</v>
      </c>
      <c r="J15" s="2">
        <v>7904000</v>
      </c>
      <c r="K15" s="5">
        <f t="shared" si="1"/>
        <v>195070720</v>
      </c>
      <c r="L15">
        <v>29</v>
      </c>
      <c r="M15" t="s">
        <v>70</v>
      </c>
      <c r="N15" t="s">
        <v>677</v>
      </c>
      <c r="P15" s="9" t="s">
        <v>1287</v>
      </c>
      <c r="Q15" s="5">
        <f t="shared" si="9"/>
        <v>1771036800</v>
      </c>
      <c r="R15" s="8">
        <f t="shared" si="2"/>
        <v>1.4604905554944081</v>
      </c>
      <c r="S15" s="8">
        <f t="shared" si="3"/>
        <v>11.372208452454153</v>
      </c>
      <c r="T15" s="8">
        <f t="shared" si="4"/>
        <v>9.5813741788908899</v>
      </c>
      <c r="V15">
        <v>19</v>
      </c>
      <c r="W15" s="5">
        <f t="shared" si="5"/>
        <v>13427154</v>
      </c>
      <c r="X15">
        <f t="shared" si="6"/>
        <v>8</v>
      </c>
      <c r="Y15" s="7">
        <f t="shared" si="10"/>
        <v>1.391304347826087E-2</v>
      </c>
      <c r="AH15" t="s">
        <v>799</v>
      </c>
      <c r="AI15" s="5">
        <f t="shared" si="11"/>
        <v>599329120</v>
      </c>
      <c r="AJ15" s="7">
        <f t="shared" si="12"/>
        <v>2.3648311627019032E-2</v>
      </c>
      <c r="AK15">
        <f t="shared" si="7"/>
        <v>3</v>
      </c>
      <c r="AL15" s="7">
        <f t="shared" si="8"/>
        <v>5.2173913043478265E-3</v>
      </c>
    </row>
    <row r="16" spans="1:38" x14ac:dyDescent="0.45">
      <c r="A16">
        <v>997</v>
      </c>
      <c r="B16" t="s">
        <v>790</v>
      </c>
      <c r="C16" t="s">
        <v>791</v>
      </c>
      <c r="D16" t="s">
        <v>811</v>
      </c>
      <c r="E16">
        <v>15</v>
      </c>
      <c r="H16" s="2">
        <v>152000</v>
      </c>
      <c r="I16" s="5">
        <f t="shared" si="0"/>
        <v>3751360</v>
      </c>
      <c r="J16" s="2">
        <v>7904000</v>
      </c>
      <c r="K16" s="5">
        <f t="shared" si="1"/>
        <v>195070720</v>
      </c>
      <c r="L16">
        <v>23</v>
      </c>
      <c r="M16" t="s">
        <v>45</v>
      </c>
      <c r="N16" t="s">
        <v>812</v>
      </c>
      <c r="P16" s="9" t="s">
        <v>852</v>
      </c>
      <c r="Q16" s="5">
        <f t="shared" si="9"/>
        <v>1078664080</v>
      </c>
      <c r="R16" s="8">
        <f t="shared" si="2"/>
        <v>0.88952341441525362</v>
      </c>
      <c r="S16" s="8">
        <f t="shared" si="3"/>
        <v>6.926334206005591</v>
      </c>
      <c r="T16" s="8">
        <f t="shared" si="4"/>
        <v>5.8356123169259373</v>
      </c>
      <c r="V16">
        <v>20</v>
      </c>
      <c r="W16" s="5">
        <f t="shared" si="5"/>
        <v>51877360</v>
      </c>
      <c r="X16">
        <f t="shared" si="6"/>
        <v>13</v>
      </c>
      <c r="Y16" s="7">
        <f t="shared" si="10"/>
        <v>2.2608695652173914E-2</v>
      </c>
      <c r="AH16" t="s">
        <v>801</v>
      </c>
      <c r="AI16" s="5">
        <f t="shared" si="11"/>
        <v>608954320</v>
      </c>
      <c r="AJ16" s="7">
        <f t="shared" si="12"/>
        <v>2.4028102498973299E-2</v>
      </c>
      <c r="AK16">
        <f t="shared" si="7"/>
        <v>4</v>
      </c>
      <c r="AL16" s="7">
        <f t="shared" si="8"/>
        <v>6.956521739130435E-3</v>
      </c>
    </row>
    <row r="17" spans="1:38" x14ac:dyDescent="0.45">
      <c r="A17">
        <v>998</v>
      </c>
      <c r="B17" t="s">
        <v>790</v>
      </c>
      <c r="C17" t="s">
        <v>791</v>
      </c>
      <c r="D17" t="s">
        <v>813</v>
      </c>
      <c r="E17">
        <v>16</v>
      </c>
      <c r="H17" s="2">
        <v>132000</v>
      </c>
      <c r="I17" s="5">
        <f t="shared" si="0"/>
        <v>3257760</v>
      </c>
      <c r="J17" s="2">
        <v>6864000</v>
      </c>
      <c r="K17" s="5">
        <f t="shared" si="1"/>
        <v>169403520</v>
      </c>
      <c r="L17">
        <v>31</v>
      </c>
      <c r="M17" t="s">
        <v>146</v>
      </c>
      <c r="N17" t="s">
        <v>677</v>
      </c>
      <c r="P17" s="9" t="s">
        <v>1234</v>
      </c>
      <c r="Q17" s="5">
        <f t="shared" si="9"/>
        <v>1076867376</v>
      </c>
      <c r="R17" s="8">
        <f t="shared" si="2"/>
        <v>0.88804175732996937</v>
      </c>
      <c r="S17" s="8">
        <f t="shared" si="3"/>
        <v>6.9147971829378845</v>
      </c>
      <c r="T17" s="8">
        <f t="shared" si="4"/>
        <v>5.8258920822516993</v>
      </c>
      <c r="V17">
        <v>21</v>
      </c>
      <c r="W17" s="5">
        <f t="shared" si="5"/>
        <v>32102333.714285713</v>
      </c>
      <c r="X17">
        <f t="shared" si="6"/>
        <v>21</v>
      </c>
      <c r="Y17" s="7">
        <f t="shared" si="10"/>
        <v>3.6521739130434785E-2</v>
      </c>
      <c r="AH17" t="s">
        <v>317</v>
      </c>
      <c r="AI17" s="5">
        <f t="shared" si="11"/>
        <v>2807093328</v>
      </c>
      <c r="AJ17" s="7">
        <f t="shared" si="12"/>
        <v>0.11076220989674246</v>
      </c>
      <c r="AK17">
        <f t="shared" si="7"/>
        <v>24</v>
      </c>
      <c r="AL17" s="7">
        <f t="shared" si="8"/>
        <v>4.1739130434782612E-2</v>
      </c>
    </row>
    <row r="18" spans="1:38" x14ac:dyDescent="0.45">
      <c r="A18">
        <v>999</v>
      </c>
      <c r="B18" t="s">
        <v>790</v>
      </c>
      <c r="C18" t="s">
        <v>791</v>
      </c>
      <c r="D18" t="s">
        <v>814</v>
      </c>
      <c r="E18">
        <v>17</v>
      </c>
      <c r="H18" s="2">
        <v>132000</v>
      </c>
      <c r="I18" s="5">
        <f t="shared" si="0"/>
        <v>3257760</v>
      </c>
      <c r="J18" s="2">
        <v>6864000</v>
      </c>
      <c r="K18" s="5">
        <f t="shared" si="1"/>
        <v>169403520</v>
      </c>
      <c r="L18">
        <v>20</v>
      </c>
      <c r="M18" t="s">
        <v>105</v>
      </c>
      <c r="N18" t="s">
        <v>106</v>
      </c>
      <c r="P18" s="9" t="s">
        <v>1346</v>
      </c>
      <c r="Q18" s="5">
        <f t="shared" si="9"/>
        <v>1054151904</v>
      </c>
      <c r="R18" s="8">
        <f t="shared" si="2"/>
        <v>0.86930937846601941</v>
      </c>
      <c r="S18" s="8">
        <f t="shared" si="3"/>
        <v>6.7689362484390161</v>
      </c>
      <c r="T18" s="8">
        <f t="shared" si="4"/>
        <v>5.7030005438702736</v>
      </c>
      <c r="V18">
        <v>22</v>
      </c>
      <c r="W18" s="5">
        <f t="shared" si="5"/>
        <v>20942101.818181816</v>
      </c>
      <c r="X18">
        <f t="shared" si="6"/>
        <v>33</v>
      </c>
      <c r="Y18" s="7">
        <f t="shared" si="10"/>
        <v>5.7391304347826085E-2</v>
      </c>
      <c r="AH18" t="s">
        <v>106</v>
      </c>
      <c r="AI18" s="5">
        <f t="shared" si="11"/>
        <v>1868443824</v>
      </c>
      <c r="AJ18" s="7">
        <f t="shared" si="12"/>
        <v>7.3725004063762339E-2</v>
      </c>
      <c r="AK18">
        <f t="shared" si="7"/>
        <v>17</v>
      </c>
      <c r="AL18" s="7">
        <f t="shared" si="8"/>
        <v>2.9565217391304348E-2</v>
      </c>
    </row>
    <row r="19" spans="1:38" x14ac:dyDescent="0.45">
      <c r="A19">
        <v>1000</v>
      </c>
      <c r="B19" t="s">
        <v>790</v>
      </c>
      <c r="C19" t="s">
        <v>791</v>
      </c>
      <c r="D19" t="s">
        <v>815</v>
      </c>
      <c r="E19">
        <v>18</v>
      </c>
      <c r="H19" s="2">
        <v>128000</v>
      </c>
      <c r="I19" s="5">
        <f t="shared" si="0"/>
        <v>3159040</v>
      </c>
      <c r="J19" s="2">
        <v>6656000</v>
      </c>
      <c r="K19" s="5">
        <f t="shared" si="1"/>
        <v>164270080</v>
      </c>
      <c r="L19">
        <v>24</v>
      </c>
      <c r="M19" t="s">
        <v>66</v>
      </c>
      <c r="N19" t="s">
        <v>677</v>
      </c>
      <c r="P19" s="9" t="s">
        <v>1316</v>
      </c>
      <c r="Q19" s="5">
        <f t="shared" si="9"/>
        <v>946221328</v>
      </c>
      <c r="R19" s="8">
        <f t="shared" si="2"/>
        <v>0.78030412070001953</v>
      </c>
      <c r="S19" s="8">
        <f t="shared" si="3"/>
        <v>6.0758907913003242</v>
      </c>
      <c r="T19" s="8">
        <f t="shared" si="4"/>
        <v>5.1190921609393136</v>
      </c>
      <c r="V19">
        <v>23</v>
      </c>
      <c r="W19" s="5">
        <f t="shared" si="5"/>
        <v>22060666.727272727</v>
      </c>
      <c r="X19">
        <f t="shared" si="6"/>
        <v>44</v>
      </c>
      <c r="Y19" s="7">
        <f t="shared" si="10"/>
        <v>7.6521739130434779E-2</v>
      </c>
      <c r="AH19" t="s">
        <v>677</v>
      </c>
      <c r="AI19" s="5">
        <f t="shared" si="11"/>
        <v>10468175016</v>
      </c>
      <c r="AJ19" s="7">
        <f t="shared" si="12"/>
        <v>0.41305295652002183</v>
      </c>
      <c r="AK19">
        <f t="shared" si="7"/>
        <v>344</v>
      </c>
      <c r="AL19" s="7">
        <f t="shared" si="8"/>
        <v>0.5982608695652174</v>
      </c>
    </row>
    <row r="20" spans="1:38" x14ac:dyDescent="0.45">
      <c r="A20">
        <v>1001</v>
      </c>
      <c r="B20" t="s">
        <v>790</v>
      </c>
      <c r="C20" t="s">
        <v>791</v>
      </c>
      <c r="D20" t="s">
        <v>816</v>
      </c>
      <c r="E20">
        <v>19</v>
      </c>
      <c r="H20" s="2">
        <v>117000</v>
      </c>
      <c r="I20" s="5">
        <f t="shared" si="0"/>
        <v>2887560</v>
      </c>
      <c r="J20" s="2">
        <v>6084000</v>
      </c>
      <c r="K20" s="5">
        <f t="shared" si="1"/>
        <v>150153120</v>
      </c>
      <c r="L20">
        <v>25</v>
      </c>
      <c r="M20" t="s">
        <v>50</v>
      </c>
      <c r="N20" t="s">
        <v>677</v>
      </c>
      <c r="P20" s="9" t="s">
        <v>941</v>
      </c>
      <c r="Q20" s="5">
        <f t="shared" si="9"/>
        <v>940061200</v>
      </c>
      <c r="R20" s="8">
        <f t="shared" si="2"/>
        <v>0.7752241535504738</v>
      </c>
      <c r="S20" s="8">
        <f t="shared" si="3"/>
        <v>6.0363352836396142</v>
      </c>
      <c r="T20" s="8">
        <f t="shared" si="4"/>
        <v>5.0857656420562147</v>
      </c>
      <c r="V20">
        <v>24</v>
      </c>
      <c r="W20" s="5">
        <f t="shared" si="5"/>
        <v>39573495.245283023</v>
      </c>
      <c r="X20">
        <f t="shared" si="6"/>
        <v>53</v>
      </c>
      <c r="Y20" s="7">
        <f t="shared" si="10"/>
        <v>9.2173913043478259E-2</v>
      </c>
      <c r="AH20" t="s">
        <v>812</v>
      </c>
      <c r="AI20" s="5">
        <f t="shared" si="11"/>
        <v>436599072</v>
      </c>
      <c r="AJ20" s="7">
        <f t="shared" si="12"/>
        <v>1.7227313951845558E-2</v>
      </c>
      <c r="AK20">
        <f t="shared" si="7"/>
        <v>11</v>
      </c>
      <c r="AL20" s="7">
        <f t="shared" si="8"/>
        <v>1.9130434782608695E-2</v>
      </c>
    </row>
    <row r="21" spans="1:38" x14ac:dyDescent="0.45">
      <c r="A21">
        <v>1002</v>
      </c>
      <c r="B21" t="s">
        <v>790</v>
      </c>
      <c r="C21" t="s">
        <v>791</v>
      </c>
      <c r="D21" t="s">
        <v>230</v>
      </c>
      <c r="E21">
        <v>20</v>
      </c>
      <c r="H21" s="2">
        <v>105000</v>
      </c>
      <c r="I21" s="5">
        <f t="shared" si="0"/>
        <v>2591400</v>
      </c>
      <c r="J21" s="2">
        <v>5460000</v>
      </c>
      <c r="K21" s="5">
        <f t="shared" si="1"/>
        <v>134752800</v>
      </c>
      <c r="L21">
        <v>30</v>
      </c>
      <c r="M21" t="s">
        <v>231</v>
      </c>
      <c r="N21" t="s">
        <v>677</v>
      </c>
      <c r="P21" s="9" t="s">
        <v>1061</v>
      </c>
      <c r="Q21" s="5">
        <f t="shared" si="9"/>
        <v>751022272</v>
      </c>
      <c r="R21" s="8">
        <f t="shared" si="2"/>
        <v>0.61933266164878809</v>
      </c>
      <c r="S21" s="8">
        <f t="shared" si="3"/>
        <v>4.8224756423015727</v>
      </c>
      <c r="T21" s="8">
        <f t="shared" si="4"/>
        <v>4.0630580938311223</v>
      </c>
      <c r="V21">
        <v>25</v>
      </c>
      <c r="W21" s="5">
        <f t="shared" si="5"/>
        <v>31313984</v>
      </c>
      <c r="X21">
        <f t="shared" si="6"/>
        <v>40</v>
      </c>
      <c r="Y21" s="7">
        <f t="shared" si="10"/>
        <v>6.9565217391304349E-2</v>
      </c>
      <c r="AH21" t="s">
        <v>818</v>
      </c>
      <c r="AI21" s="5">
        <f t="shared" si="11"/>
        <v>134752800</v>
      </c>
      <c r="AJ21" s="7">
        <f t="shared" si="12"/>
        <v>5.3170722073597396E-3</v>
      </c>
      <c r="AK21">
        <f t="shared" si="7"/>
        <v>1</v>
      </c>
      <c r="AL21" s="7">
        <f t="shared" si="8"/>
        <v>1.7391304347826088E-3</v>
      </c>
    </row>
    <row r="22" spans="1:38" x14ac:dyDescent="0.45">
      <c r="A22">
        <v>1003</v>
      </c>
      <c r="B22" t="s">
        <v>790</v>
      </c>
      <c r="C22" t="s">
        <v>791</v>
      </c>
      <c r="D22" t="s">
        <v>817</v>
      </c>
      <c r="E22">
        <v>21</v>
      </c>
      <c r="H22" s="2">
        <v>105000</v>
      </c>
      <c r="I22" s="5">
        <f t="shared" si="0"/>
        <v>2591400</v>
      </c>
      <c r="J22" s="2">
        <v>5460000</v>
      </c>
      <c r="K22" s="5">
        <f t="shared" si="1"/>
        <v>134752800</v>
      </c>
      <c r="L22">
        <v>27</v>
      </c>
      <c r="M22" t="s">
        <v>45</v>
      </c>
      <c r="N22" t="s">
        <v>818</v>
      </c>
      <c r="P22" s="9" t="s">
        <v>983</v>
      </c>
      <c r="Q22" s="5">
        <f t="shared" si="9"/>
        <v>647326784</v>
      </c>
      <c r="R22" s="8">
        <f t="shared" si="2"/>
        <v>0.53381988129810098</v>
      </c>
      <c r="S22" s="8">
        <f t="shared" si="3"/>
        <v>4.1566245966796194</v>
      </c>
      <c r="T22" s="8">
        <f t="shared" si="4"/>
        <v>3.5020616926322932</v>
      </c>
      <c r="V22">
        <v>26</v>
      </c>
      <c r="W22" s="5">
        <f t="shared" si="5"/>
        <v>40230546.086956523</v>
      </c>
      <c r="X22">
        <f t="shared" si="6"/>
        <v>46</v>
      </c>
      <c r="Y22" s="7">
        <f t="shared" si="10"/>
        <v>0.08</v>
      </c>
      <c r="AH22" t="s">
        <v>34</v>
      </c>
      <c r="AI22" s="5">
        <f t="shared" si="11"/>
        <v>822633760</v>
      </c>
      <c r="AJ22" s="7">
        <f t="shared" si="12"/>
        <v>3.2459459856358029E-2</v>
      </c>
      <c r="AK22">
        <f t="shared" si="7"/>
        <v>13</v>
      </c>
      <c r="AL22" s="7">
        <f t="shared" si="8"/>
        <v>2.2608695652173914E-2</v>
      </c>
    </row>
    <row r="23" spans="1:38" x14ac:dyDescent="0.45">
      <c r="A23">
        <v>1004</v>
      </c>
      <c r="B23" t="s">
        <v>790</v>
      </c>
      <c r="C23" t="s">
        <v>791</v>
      </c>
      <c r="D23" t="s">
        <v>819</v>
      </c>
      <c r="E23">
        <v>22</v>
      </c>
      <c r="H23" s="2">
        <v>68000</v>
      </c>
      <c r="I23" s="5">
        <f t="shared" si="0"/>
        <v>1678240</v>
      </c>
      <c r="J23" s="2">
        <v>3536000</v>
      </c>
      <c r="K23" s="5">
        <f t="shared" si="1"/>
        <v>87268480</v>
      </c>
      <c r="L23">
        <v>22</v>
      </c>
      <c r="M23" t="s">
        <v>26</v>
      </c>
      <c r="N23" t="s">
        <v>34</v>
      </c>
      <c r="P23" s="9" t="s">
        <v>1141</v>
      </c>
      <c r="Q23" s="5">
        <f t="shared" si="9"/>
        <v>542219600</v>
      </c>
      <c r="R23" s="8">
        <f t="shared" si="2"/>
        <v>0.44714294180897635</v>
      </c>
      <c r="S23" s="8">
        <f t="shared" si="3"/>
        <v>3.4817087472187533</v>
      </c>
      <c r="T23" s="8">
        <f t="shared" si="4"/>
        <v>2.9334279641894208</v>
      </c>
      <c r="V23">
        <v>27</v>
      </c>
      <c r="W23" s="5">
        <f t="shared" si="5"/>
        <v>47213698.434782609</v>
      </c>
      <c r="X23">
        <f t="shared" si="6"/>
        <v>46</v>
      </c>
      <c r="Y23" s="7">
        <f t="shared" si="10"/>
        <v>0.08</v>
      </c>
      <c r="AH23" t="s">
        <v>823</v>
      </c>
      <c r="AI23" s="5">
        <f t="shared" si="11"/>
        <v>8341840</v>
      </c>
      <c r="AJ23" s="7">
        <f t="shared" si="12"/>
        <v>3.291520890270315E-4</v>
      </c>
      <c r="AK23">
        <f t="shared" si="7"/>
        <v>1</v>
      </c>
      <c r="AL23" s="7">
        <f t="shared" si="8"/>
        <v>1.7391304347826088E-3</v>
      </c>
    </row>
    <row r="24" spans="1:38" x14ac:dyDescent="0.45">
      <c r="A24">
        <v>1005</v>
      </c>
      <c r="B24" t="s">
        <v>790</v>
      </c>
      <c r="C24" t="s">
        <v>791</v>
      </c>
      <c r="D24" t="s">
        <v>820</v>
      </c>
      <c r="E24">
        <v>23</v>
      </c>
      <c r="H24" s="2">
        <v>33000</v>
      </c>
      <c r="I24" s="5">
        <f t="shared" si="0"/>
        <v>814440</v>
      </c>
      <c r="J24" s="2">
        <v>1716000</v>
      </c>
      <c r="K24" s="5">
        <f t="shared" si="1"/>
        <v>42350880</v>
      </c>
      <c r="L24">
        <v>24</v>
      </c>
      <c r="M24" t="s">
        <v>17</v>
      </c>
      <c r="N24" t="s">
        <v>677</v>
      </c>
      <c r="P24" s="9" t="s">
        <v>1401</v>
      </c>
      <c r="Q24" s="5">
        <f t="shared" si="9"/>
        <v>448149312</v>
      </c>
      <c r="R24" s="8">
        <f t="shared" si="2"/>
        <v>0.36956761012945455</v>
      </c>
      <c r="S24" s="8">
        <f t="shared" si="3"/>
        <v>2.8776631823166596</v>
      </c>
      <c r="T24" s="8">
        <f t="shared" si="4"/>
        <v>2.4245042487454338</v>
      </c>
      <c r="V24">
        <v>28</v>
      </c>
      <c r="W24" s="5">
        <f t="shared" si="5"/>
        <v>30846270.577777777</v>
      </c>
      <c r="X24">
        <f t="shared" si="6"/>
        <v>45</v>
      </c>
      <c r="Y24" s="7">
        <f t="shared" si="10"/>
        <v>7.8260869565217397E-2</v>
      </c>
      <c r="AH24" t="s">
        <v>173</v>
      </c>
      <c r="AI24" s="5">
        <f t="shared" si="11"/>
        <v>115759072</v>
      </c>
      <c r="AJ24" s="7">
        <f t="shared" si="12"/>
        <v>4.5676182200366528E-3</v>
      </c>
      <c r="AK24">
        <f t="shared" si="7"/>
        <v>4</v>
      </c>
      <c r="AL24" s="7">
        <f t="shared" si="8"/>
        <v>6.956521739130435E-3</v>
      </c>
    </row>
    <row r="25" spans="1:38" x14ac:dyDescent="0.45">
      <c r="A25">
        <v>1006</v>
      </c>
      <c r="B25" t="s">
        <v>790</v>
      </c>
      <c r="C25" t="s">
        <v>791</v>
      </c>
      <c r="D25" t="s">
        <v>821</v>
      </c>
      <c r="E25">
        <v>24</v>
      </c>
      <c r="H25" s="2">
        <v>22000</v>
      </c>
      <c r="I25" s="5">
        <f t="shared" si="0"/>
        <v>542960</v>
      </c>
      <c r="J25" s="2">
        <v>1144000</v>
      </c>
      <c r="K25" s="5">
        <f t="shared" si="1"/>
        <v>28233920</v>
      </c>
      <c r="L25">
        <v>18</v>
      </c>
      <c r="M25" t="s">
        <v>26</v>
      </c>
      <c r="N25" t="s">
        <v>317</v>
      </c>
      <c r="P25" s="9" t="s">
        <v>1203</v>
      </c>
      <c r="Q25" s="5">
        <f t="shared" si="9"/>
        <v>350228944</v>
      </c>
      <c r="R25" s="8">
        <f t="shared" si="2"/>
        <v>0.28881729898146663</v>
      </c>
      <c r="S25" s="8">
        <f t="shared" si="3"/>
        <v>2.248895425126622</v>
      </c>
      <c r="T25" s="8">
        <f t="shared" si="4"/>
        <v>1.89475145899951</v>
      </c>
      <c r="V25">
        <v>29</v>
      </c>
      <c r="W25" s="5">
        <f t="shared" si="5"/>
        <v>65275967.466666669</v>
      </c>
      <c r="X25">
        <f t="shared" si="6"/>
        <v>60</v>
      </c>
      <c r="Y25" s="7">
        <f t="shared" si="10"/>
        <v>0.10434782608695652</v>
      </c>
      <c r="AH25" t="s">
        <v>451</v>
      </c>
      <c r="AI25" s="5">
        <f t="shared" si="11"/>
        <v>67761408</v>
      </c>
      <c r="AJ25" s="7">
        <f t="shared" si="12"/>
        <v>2.6737277385580406E-3</v>
      </c>
      <c r="AK25">
        <f t="shared" si="7"/>
        <v>4</v>
      </c>
      <c r="AL25" s="7">
        <f t="shared" si="8"/>
        <v>6.956521739130435E-3</v>
      </c>
    </row>
    <row r="26" spans="1:38" x14ac:dyDescent="0.45">
      <c r="A26">
        <v>1007</v>
      </c>
      <c r="B26" t="s">
        <v>790</v>
      </c>
      <c r="C26" t="s">
        <v>791</v>
      </c>
      <c r="D26" t="s">
        <v>822</v>
      </c>
      <c r="E26">
        <v>25</v>
      </c>
      <c r="H26" s="2">
        <v>6500</v>
      </c>
      <c r="I26" s="5">
        <f t="shared" si="0"/>
        <v>160420</v>
      </c>
      <c r="J26" s="2">
        <v>338000</v>
      </c>
      <c r="K26" s="5">
        <f t="shared" si="1"/>
        <v>8341840</v>
      </c>
      <c r="L26">
        <v>22</v>
      </c>
      <c r="M26" t="s">
        <v>28</v>
      </c>
      <c r="N26" t="s">
        <v>823</v>
      </c>
      <c r="P26" s="9" t="s">
        <v>1260</v>
      </c>
      <c r="Q26" s="5">
        <f t="shared" si="9"/>
        <v>343427136</v>
      </c>
      <c r="R26" s="8">
        <f t="shared" si="2"/>
        <v>0.28320816858717651</v>
      </c>
      <c r="S26" s="8">
        <f t="shared" si="3"/>
        <v>2.2052195520845879</v>
      </c>
      <c r="T26" s="8">
        <f t="shared" si="4"/>
        <v>1.8579534277327552</v>
      </c>
      <c r="V26">
        <v>30</v>
      </c>
      <c r="W26" s="5">
        <f t="shared" si="5"/>
        <v>67738074.181818187</v>
      </c>
      <c r="X26">
        <f t="shared" si="6"/>
        <v>33</v>
      </c>
      <c r="Y26" s="7">
        <f t="shared" si="10"/>
        <v>5.7391304347826085E-2</v>
      </c>
      <c r="AH26" t="s">
        <v>846</v>
      </c>
      <c r="AI26" s="5">
        <f t="shared" si="11"/>
        <v>88680176</v>
      </c>
      <c r="AJ26" s="7">
        <f t="shared" si="12"/>
        <v>3.4991399002719812E-3</v>
      </c>
      <c r="AK26">
        <f t="shared" si="7"/>
        <v>3</v>
      </c>
      <c r="AL26" s="7">
        <f t="shared" si="8"/>
        <v>5.2173913043478265E-3</v>
      </c>
    </row>
    <row r="27" spans="1:38" x14ac:dyDescent="0.45">
      <c r="A27">
        <v>1008</v>
      </c>
      <c r="B27" t="s">
        <v>790</v>
      </c>
      <c r="C27" t="s">
        <v>824</v>
      </c>
      <c r="D27" t="s">
        <v>825</v>
      </c>
      <c r="E27">
        <v>1</v>
      </c>
      <c r="H27" s="2">
        <v>30000</v>
      </c>
      <c r="I27" s="5">
        <f t="shared" si="0"/>
        <v>740400</v>
      </c>
      <c r="J27" s="2">
        <v>1560000</v>
      </c>
      <c r="K27" s="5">
        <f t="shared" si="1"/>
        <v>38500800</v>
      </c>
      <c r="L27">
        <v>29</v>
      </c>
      <c r="M27" t="s">
        <v>28</v>
      </c>
      <c r="N27" t="s">
        <v>677</v>
      </c>
      <c r="P27" s="9" t="s">
        <v>824</v>
      </c>
      <c r="Q27" s="5">
        <f t="shared" si="9"/>
        <v>326692121.60000002</v>
      </c>
      <c r="R27" s="8">
        <f t="shared" si="2"/>
        <v>0.26940759116424384</v>
      </c>
      <c r="S27" s="8">
        <f t="shared" si="3"/>
        <v>2.0977604229396589</v>
      </c>
      <c r="T27" s="8">
        <f t="shared" si="4"/>
        <v>1.7674163847670037</v>
      </c>
      <c r="V27">
        <v>31</v>
      </c>
      <c r="W27" s="5">
        <f t="shared" si="5"/>
        <v>57402006.697674416</v>
      </c>
      <c r="X27">
        <f t="shared" si="6"/>
        <v>43</v>
      </c>
      <c r="Y27" s="7">
        <f t="shared" si="10"/>
        <v>7.4782608695652175E-2</v>
      </c>
      <c r="AH27" t="s">
        <v>851</v>
      </c>
      <c r="AI27" s="5">
        <f t="shared" si="11"/>
        <v>77001.600000000006</v>
      </c>
      <c r="AJ27" s="7">
        <f t="shared" si="12"/>
        <v>3.038326975634137E-6</v>
      </c>
      <c r="AK27">
        <f t="shared" si="7"/>
        <v>1</v>
      </c>
      <c r="AL27" s="7">
        <f t="shared" si="8"/>
        <v>1.7391304347826088E-3</v>
      </c>
    </row>
    <row r="28" spans="1:38" x14ac:dyDescent="0.45">
      <c r="A28">
        <v>1009</v>
      </c>
      <c r="B28" t="s">
        <v>790</v>
      </c>
      <c r="C28" t="s">
        <v>824</v>
      </c>
      <c r="D28" t="s">
        <v>826</v>
      </c>
      <c r="E28">
        <v>2</v>
      </c>
      <c r="H28" s="2">
        <v>29000</v>
      </c>
      <c r="I28" s="5">
        <f t="shared" si="0"/>
        <v>715720</v>
      </c>
      <c r="J28" s="2">
        <v>1508000</v>
      </c>
      <c r="K28" s="5">
        <f t="shared" si="1"/>
        <v>37217440</v>
      </c>
      <c r="L28">
        <v>30</v>
      </c>
      <c r="M28" t="s">
        <v>17</v>
      </c>
      <c r="N28" t="s">
        <v>317</v>
      </c>
      <c r="P28" s="9" t="s">
        <v>1087</v>
      </c>
      <c r="Q28" s="5">
        <f t="shared" si="9"/>
        <v>326615120</v>
      </c>
      <c r="R28" s="8">
        <f t="shared" si="2"/>
        <v>0.26934409157487454</v>
      </c>
      <c r="S28" s="8">
        <f t="shared" si="3"/>
        <v>2.0972659790938999</v>
      </c>
      <c r="T28" s="8">
        <f t="shared" si="4"/>
        <v>1.7669998032809648</v>
      </c>
      <c r="V28">
        <v>32</v>
      </c>
      <c r="W28" s="5">
        <f t="shared" si="5"/>
        <v>60663869.217391305</v>
      </c>
      <c r="X28">
        <f t="shared" si="6"/>
        <v>23</v>
      </c>
      <c r="Y28" s="7">
        <f t="shared" si="10"/>
        <v>0.04</v>
      </c>
      <c r="AH28" t="s">
        <v>884</v>
      </c>
      <c r="AI28" s="5">
        <f t="shared" si="11"/>
        <v>324690080</v>
      </c>
      <c r="AJ28" s="7">
        <f t="shared" si="12"/>
        <v>1.2811612080590611E-2</v>
      </c>
      <c r="AK28">
        <f t="shared" si="7"/>
        <v>1</v>
      </c>
      <c r="AL28" s="7">
        <f t="shared" si="8"/>
        <v>1.7391304347826088E-3</v>
      </c>
    </row>
    <row r="29" spans="1:38" x14ac:dyDescent="0.45">
      <c r="A29">
        <v>1010</v>
      </c>
      <c r="B29" t="s">
        <v>790</v>
      </c>
      <c r="C29" t="s">
        <v>824</v>
      </c>
      <c r="D29" t="s">
        <v>827</v>
      </c>
      <c r="E29">
        <v>3</v>
      </c>
      <c r="H29" s="2">
        <v>27000</v>
      </c>
      <c r="I29" s="5">
        <f t="shared" si="0"/>
        <v>666360</v>
      </c>
      <c r="J29" s="2">
        <v>1404000</v>
      </c>
      <c r="K29" s="5">
        <f t="shared" si="1"/>
        <v>34650720</v>
      </c>
      <c r="L29">
        <v>19</v>
      </c>
      <c r="M29" t="s">
        <v>61</v>
      </c>
      <c r="N29" t="s">
        <v>34</v>
      </c>
      <c r="P29" s="9" t="s">
        <v>1371</v>
      </c>
      <c r="Q29" s="5">
        <f t="shared" si="9"/>
        <v>299792896</v>
      </c>
      <c r="R29" s="8">
        <f t="shared" si="2"/>
        <v>0.24722506794456067</v>
      </c>
      <c r="S29" s="8">
        <f t="shared" si="3"/>
        <v>1.9250347061545581</v>
      </c>
      <c r="T29" s="8">
        <f t="shared" si="4"/>
        <v>1.621890585644139</v>
      </c>
      <c r="V29">
        <v>33</v>
      </c>
      <c r="W29" s="5">
        <f t="shared" si="5"/>
        <v>62124890.880000003</v>
      </c>
      <c r="X29">
        <f t="shared" si="6"/>
        <v>25</v>
      </c>
      <c r="Y29" s="7">
        <f t="shared" si="10"/>
        <v>4.3478260869565216E-2</v>
      </c>
      <c r="AH29" t="s">
        <v>886</v>
      </c>
      <c r="AI29" s="5">
        <f t="shared" si="11"/>
        <v>567886800</v>
      </c>
      <c r="AJ29" s="7">
        <f t="shared" si="12"/>
        <v>2.240766144530176E-2</v>
      </c>
      <c r="AK29">
        <f t="shared" si="7"/>
        <v>13</v>
      </c>
      <c r="AL29" s="7">
        <f t="shared" si="8"/>
        <v>2.2608695652173914E-2</v>
      </c>
    </row>
    <row r="30" spans="1:38" x14ac:dyDescent="0.45">
      <c r="A30">
        <v>1011</v>
      </c>
      <c r="B30" t="s">
        <v>790</v>
      </c>
      <c r="C30" t="s">
        <v>824</v>
      </c>
      <c r="D30" t="s">
        <v>828</v>
      </c>
      <c r="E30">
        <v>4</v>
      </c>
      <c r="H30" s="2">
        <v>16000</v>
      </c>
      <c r="I30" s="5">
        <f t="shared" si="0"/>
        <v>394880</v>
      </c>
      <c r="J30" s="2">
        <v>832000</v>
      </c>
      <c r="K30" s="5">
        <f t="shared" si="1"/>
        <v>20533760</v>
      </c>
      <c r="L30">
        <v>25</v>
      </c>
      <c r="M30" t="s">
        <v>17</v>
      </c>
      <c r="N30" t="s">
        <v>173</v>
      </c>
      <c r="P30" s="9" t="s">
        <v>1007</v>
      </c>
      <c r="Q30" s="5">
        <f t="shared" si="9"/>
        <v>234726544</v>
      </c>
      <c r="R30" s="8">
        <f t="shared" si="2"/>
        <v>0.19356791492748349</v>
      </c>
      <c r="S30" s="8">
        <f t="shared" si="3"/>
        <v>1.5072296564883076</v>
      </c>
      <c r="T30" s="8">
        <f t="shared" si="4"/>
        <v>1.2698792299414086</v>
      </c>
      <c r="V30">
        <v>34</v>
      </c>
      <c r="W30" s="5">
        <f t="shared" si="5"/>
        <v>47903550.93333333</v>
      </c>
      <c r="X30">
        <f t="shared" si="6"/>
        <v>15</v>
      </c>
      <c r="Y30" s="7">
        <f t="shared" si="10"/>
        <v>2.6086956521739129E-2</v>
      </c>
      <c r="AH30" t="s">
        <v>890</v>
      </c>
      <c r="AI30" s="5">
        <f t="shared" si="11"/>
        <v>137319520</v>
      </c>
      <c r="AJ30" s="7">
        <f t="shared" si="12"/>
        <v>5.4183497732142108E-3</v>
      </c>
      <c r="AK30">
        <f t="shared" si="7"/>
        <v>1</v>
      </c>
      <c r="AL30" s="7">
        <f t="shared" si="8"/>
        <v>1.7391304347826088E-3</v>
      </c>
    </row>
    <row r="31" spans="1:38" x14ac:dyDescent="0.45">
      <c r="A31">
        <v>1012</v>
      </c>
      <c r="B31" t="s">
        <v>790</v>
      </c>
      <c r="C31" t="s">
        <v>824</v>
      </c>
      <c r="D31" t="s">
        <v>829</v>
      </c>
      <c r="E31">
        <v>5</v>
      </c>
      <c r="H31" s="2">
        <v>16000</v>
      </c>
      <c r="I31" s="5">
        <f t="shared" si="0"/>
        <v>394880</v>
      </c>
      <c r="J31" s="2">
        <v>832000</v>
      </c>
      <c r="K31" s="5">
        <f t="shared" si="1"/>
        <v>20533760</v>
      </c>
      <c r="L31">
        <v>31</v>
      </c>
      <c r="M31" t="s">
        <v>45</v>
      </c>
      <c r="N31" t="s">
        <v>677</v>
      </c>
      <c r="P31" s="9" t="s">
        <v>1427</v>
      </c>
      <c r="Q31" s="5">
        <f t="shared" si="9"/>
        <v>205465936</v>
      </c>
      <c r="R31" s="8">
        <f t="shared" si="2"/>
        <v>0.16943807096714111</v>
      </c>
      <c r="S31" s="8">
        <f t="shared" si="3"/>
        <v>1.3193409950999349</v>
      </c>
      <c r="T31" s="8">
        <f t="shared" si="4"/>
        <v>1.1115782652466895</v>
      </c>
      <c r="V31">
        <v>35</v>
      </c>
      <c r="W31" s="5">
        <f t="shared" si="5"/>
        <v>116419085.71428572</v>
      </c>
      <c r="X31">
        <f t="shared" si="6"/>
        <v>7</v>
      </c>
      <c r="Y31" s="7">
        <f t="shared" si="10"/>
        <v>1.2173913043478261E-2</v>
      </c>
      <c r="AH31" t="s">
        <v>18</v>
      </c>
      <c r="AI31" s="5">
        <f t="shared" si="11"/>
        <v>1176071104</v>
      </c>
      <c r="AJ31" s="7">
        <f t="shared" si="12"/>
        <v>4.6405380674518722E-2</v>
      </c>
      <c r="AK31">
        <f t="shared" si="7"/>
        <v>34</v>
      </c>
      <c r="AL31" s="7">
        <f t="shared" si="8"/>
        <v>5.9130434782608696E-2</v>
      </c>
    </row>
    <row r="32" spans="1:38" x14ac:dyDescent="0.45">
      <c r="A32">
        <v>1013</v>
      </c>
      <c r="B32" t="s">
        <v>790</v>
      </c>
      <c r="C32" t="s">
        <v>824</v>
      </c>
      <c r="D32" t="s">
        <v>830</v>
      </c>
      <c r="E32">
        <v>6</v>
      </c>
      <c r="H32" s="2">
        <v>13000</v>
      </c>
      <c r="I32" s="5">
        <f t="shared" si="0"/>
        <v>320840</v>
      </c>
      <c r="J32" s="2">
        <v>676000</v>
      </c>
      <c r="K32" s="5">
        <f t="shared" si="1"/>
        <v>16683680</v>
      </c>
      <c r="L32">
        <v>22</v>
      </c>
      <c r="M32" t="s">
        <v>50</v>
      </c>
      <c r="N32" t="s">
        <v>677</v>
      </c>
      <c r="V32">
        <v>36</v>
      </c>
      <c r="W32" s="5">
        <f t="shared" si="5"/>
        <v>11806912</v>
      </c>
      <c r="X32">
        <f t="shared" si="6"/>
        <v>4</v>
      </c>
      <c r="Y32" s="7">
        <f t="shared" si="10"/>
        <v>6.956521739130435E-3</v>
      </c>
      <c r="AH32" t="s">
        <v>899</v>
      </c>
      <c r="AI32" s="5">
        <f t="shared" si="11"/>
        <v>120507504</v>
      </c>
      <c r="AJ32" s="7">
        <f t="shared" si="12"/>
        <v>4.7549817168674241E-3</v>
      </c>
      <c r="AK32">
        <f t="shared" si="7"/>
        <v>3</v>
      </c>
      <c r="AL32" s="7">
        <f t="shared" si="8"/>
        <v>5.2173913043478265E-3</v>
      </c>
    </row>
    <row r="33" spans="1:38" x14ac:dyDescent="0.45">
      <c r="A33">
        <v>1014</v>
      </c>
      <c r="B33" t="s">
        <v>790</v>
      </c>
      <c r="C33" t="s">
        <v>824</v>
      </c>
      <c r="D33" t="s">
        <v>831</v>
      </c>
      <c r="E33">
        <v>7</v>
      </c>
      <c r="H33" s="2">
        <v>12000</v>
      </c>
      <c r="I33" s="5">
        <f t="shared" si="0"/>
        <v>296160</v>
      </c>
      <c r="J33" s="2">
        <v>624000</v>
      </c>
      <c r="K33" s="5">
        <f t="shared" si="1"/>
        <v>15400320</v>
      </c>
      <c r="L33">
        <v>27</v>
      </c>
      <c r="M33" t="s">
        <v>73</v>
      </c>
      <c r="N33" t="s">
        <v>677</v>
      </c>
      <c r="P33" t="s">
        <v>782</v>
      </c>
      <c r="Q33" s="6">
        <f>SUM(Q12:Q31)</f>
        <v>24252629273.599998</v>
      </c>
      <c r="V33">
        <v>37</v>
      </c>
      <c r="W33" s="5">
        <f t="shared" si="5"/>
        <v>15015312</v>
      </c>
      <c r="X33">
        <f t="shared" si="6"/>
        <v>3</v>
      </c>
      <c r="Y33" s="7">
        <f t="shared" si="10"/>
        <v>5.2173913043478265E-3</v>
      </c>
      <c r="AH33" t="s">
        <v>401</v>
      </c>
      <c r="AI33" s="5">
        <f t="shared" si="11"/>
        <v>191733984</v>
      </c>
      <c r="AJ33" s="7">
        <f t="shared" si="12"/>
        <v>7.5654341693290016E-3</v>
      </c>
      <c r="AK33">
        <f t="shared" si="7"/>
        <v>6</v>
      </c>
      <c r="AL33" s="7">
        <f t="shared" si="8"/>
        <v>1.0434782608695653E-2</v>
      </c>
    </row>
    <row r="34" spans="1:38" x14ac:dyDescent="0.45">
      <c r="A34">
        <v>1015</v>
      </c>
      <c r="B34" t="s">
        <v>790</v>
      </c>
      <c r="C34" t="s">
        <v>824</v>
      </c>
      <c r="D34" t="s">
        <v>832</v>
      </c>
      <c r="E34">
        <v>8</v>
      </c>
      <c r="H34" s="2">
        <v>12000</v>
      </c>
      <c r="I34" s="5">
        <f t="shared" si="0"/>
        <v>296160</v>
      </c>
      <c r="J34" s="2">
        <v>624000</v>
      </c>
      <c r="K34" s="5">
        <f t="shared" si="1"/>
        <v>15400320</v>
      </c>
      <c r="L34">
        <v>31</v>
      </c>
      <c r="M34" t="s">
        <v>73</v>
      </c>
      <c r="N34" t="s">
        <v>677</v>
      </c>
      <c r="V34">
        <v>39</v>
      </c>
      <c r="W34" s="5">
        <f t="shared" si="5"/>
        <v>24982741.333333332</v>
      </c>
      <c r="X34">
        <f t="shared" si="6"/>
        <v>3</v>
      </c>
      <c r="Y34" s="7">
        <f t="shared" si="10"/>
        <v>5.2173913043478265E-3</v>
      </c>
      <c r="AH34" t="s">
        <v>913</v>
      </c>
      <c r="AI34" s="5">
        <f t="shared" si="11"/>
        <v>601895840</v>
      </c>
      <c r="AJ34" s="7">
        <f t="shared" si="12"/>
        <v>2.3749589192873503E-2</v>
      </c>
      <c r="AK34">
        <f t="shared" si="7"/>
        <v>6</v>
      </c>
      <c r="AL34" s="7">
        <f t="shared" si="8"/>
        <v>1.0434782608695653E-2</v>
      </c>
    </row>
    <row r="35" spans="1:38" x14ac:dyDescent="0.45">
      <c r="A35">
        <v>1016</v>
      </c>
      <c r="B35" t="s">
        <v>790</v>
      </c>
      <c r="C35" t="s">
        <v>824</v>
      </c>
      <c r="D35" t="s">
        <v>833</v>
      </c>
      <c r="E35">
        <v>9</v>
      </c>
      <c r="H35" s="2">
        <v>11000</v>
      </c>
      <c r="I35" s="5">
        <f t="shared" si="0"/>
        <v>271480</v>
      </c>
      <c r="J35" s="2">
        <v>572000</v>
      </c>
      <c r="K35" s="5">
        <f t="shared" si="1"/>
        <v>14116960</v>
      </c>
      <c r="L35">
        <v>23</v>
      </c>
      <c r="M35" t="s">
        <v>62</v>
      </c>
      <c r="N35" t="s">
        <v>677</v>
      </c>
      <c r="P35" t="s">
        <v>789</v>
      </c>
      <c r="Q35" s="6">
        <f>Q33/20</f>
        <v>1212631463.6799998</v>
      </c>
      <c r="AH35" t="s">
        <v>917</v>
      </c>
      <c r="AI35" s="5">
        <f t="shared" si="11"/>
        <v>192504000</v>
      </c>
      <c r="AJ35" s="7">
        <f t="shared" si="12"/>
        <v>7.5958174390853422E-3</v>
      </c>
      <c r="AK35">
        <f t="shared" si="7"/>
        <v>1</v>
      </c>
      <c r="AL35" s="7">
        <f t="shared" si="8"/>
        <v>1.7391304347826088E-3</v>
      </c>
    </row>
    <row r="36" spans="1:38" x14ac:dyDescent="0.45">
      <c r="A36">
        <v>1017</v>
      </c>
      <c r="B36" t="s">
        <v>790</v>
      </c>
      <c r="C36" t="s">
        <v>824</v>
      </c>
      <c r="D36" t="s">
        <v>834</v>
      </c>
      <c r="E36">
        <v>10</v>
      </c>
      <c r="H36" s="2">
        <v>10000</v>
      </c>
      <c r="I36" s="5">
        <f t="shared" si="0"/>
        <v>246800</v>
      </c>
      <c r="J36" s="2">
        <v>520000</v>
      </c>
      <c r="K36" s="5">
        <f t="shared" si="1"/>
        <v>12833600</v>
      </c>
      <c r="L36">
        <v>33</v>
      </c>
      <c r="M36" t="s">
        <v>26</v>
      </c>
      <c r="N36" t="s">
        <v>677</v>
      </c>
      <c r="W36" t="s">
        <v>782</v>
      </c>
      <c r="X36">
        <f>SUM(X12:X34)</f>
        <v>575</v>
      </c>
      <c r="AH36" t="s">
        <v>923</v>
      </c>
      <c r="AI36" s="5">
        <f t="shared" si="11"/>
        <v>261805440</v>
      </c>
      <c r="AJ36" s="7">
        <f t="shared" si="12"/>
        <v>1.0330311717156065E-2</v>
      </c>
      <c r="AK36">
        <f t="shared" si="7"/>
        <v>4</v>
      </c>
      <c r="AL36" s="7">
        <f t="shared" si="8"/>
        <v>6.956521739130435E-3</v>
      </c>
    </row>
    <row r="37" spans="1:38" x14ac:dyDescent="0.45">
      <c r="A37">
        <v>1018</v>
      </c>
      <c r="B37" t="s">
        <v>790</v>
      </c>
      <c r="C37" t="s">
        <v>824</v>
      </c>
      <c r="D37" t="s">
        <v>835</v>
      </c>
      <c r="E37">
        <v>11</v>
      </c>
      <c r="H37" s="2">
        <v>10000</v>
      </c>
      <c r="I37" s="5">
        <f t="shared" si="0"/>
        <v>246800</v>
      </c>
      <c r="J37" s="2">
        <v>520000</v>
      </c>
      <c r="K37" s="5">
        <f t="shared" si="1"/>
        <v>12833600</v>
      </c>
      <c r="L37">
        <v>28</v>
      </c>
      <c r="M37" t="s">
        <v>26</v>
      </c>
      <c r="N37" t="s">
        <v>677</v>
      </c>
      <c r="P37" t="s">
        <v>787</v>
      </c>
      <c r="Q37" s="5">
        <v>155733761.59999999</v>
      </c>
      <c r="AH37" t="s">
        <v>953</v>
      </c>
      <c r="AI37" s="5">
        <f t="shared" si="11"/>
        <v>92786928</v>
      </c>
      <c r="AJ37" s="7">
        <f t="shared" si="12"/>
        <v>3.661184005639135E-3</v>
      </c>
      <c r="AK37">
        <f t="shared" si="7"/>
        <v>3</v>
      </c>
      <c r="AL37" s="7">
        <f t="shared" si="8"/>
        <v>5.2173913043478265E-3</v>
      </c>
    </row>
    <row r="38" spans="1:38" x14ac:dyDescent="0.45">
      <c r="A38">
        <v>1019</v>
      </c>
      <c r="B38" t="s">
        <v>790</v>
      </c>
      <c r="C38" t="s">
        <v>824</v>
      </c>
      <c r="D38" t="s">
        <v>836</v>
      </c>
      <c r="E38">
        <v>12</v>
      </c>
      <c r="H38" s="2">
        <v>9000</v>
      </c>
      <c r="I38" s="5">
        <f t="shared" si="0"/>
        <v>222120</v>
      </c>
      <c r="J38" s="2">
        <v>468000</v>
      </c>
      <c r="K38" s="5">
        <f t="shared" si="1"/>
        <v>11550240</v>
      </c>
      <c r="L38">
        <v>31</v>
      </c>
      <c r="M38" t="s">
        <v>17</v>
      </c>
      <c r="N38" t="s">
        <v>677</v>
      </c>
      <c r="AH38" t="s">
        <v>147</v>
      </c>
      <c r="AI38" s="5">
        <f t="shared" si="11"/>
        <v>79953328</v>
      </c>
      <c r="AJ38" s="7">
        <f t="shared" si="12"/>
        <v>3.1547961763667789E-3</v>
      </c>
      <c r="AK38">
        <f t="shared" si="7"/>
        <v>4</v>
      </c>
      <c r="AL38" s="7">
        <f t="shared" si="8"/>
        <v>6.956521739130435E-3</v>
      </c>
    </row>
    <row r="39" spans="1:38" x14ac:dyDescent="0.45">
      <c r="A39">
        <v>1020</v>
      </c>
      <c r="B39" t="s">
        <v>790</v>
      </c>
      <c r="C39" t="s">
        <v>824</v>
      </c>
      <c r="D39" t="s">
        <v>837</v>
      </c>
      <c r="E39">
        <v>13</v>
      </c>
      <c r="H39" s="2">
        <v>8000</v>
      </c>
      <c r="I39" s="5">
        <f t="shared" si="0"/>
        <v>197440</v>
      </c>
      <c r="J39" s="2">
        <v>416000</v>
      </c>
      <c r="K39" s="5">
        <f t="shared" si="1"/>
        <v>10266880</v>
      </c>
      <c r="L39">
        <v>25</v>
      </c>
      <c r="M39" t="s">
        <v>30</v>
      </c>
      <c r="N39" t="s">
        <v>677</v>
      </c>
      <c r="P39" t="s">
        <v>788</v>
      </c>
      <c r="Q39" s="5">
        <v>184841627.82222223</v>
      </c>
      <c r="AH39" t="s">
        <v>975</v>
      </c>
      <c r="AI39" s="5">
        <f t="shared" si="11"/>
        <v>55441152</v>
      </c>
      <c r="AJ39" s="7">
        <f t="shared" si="12"/>
        <v>2.1875954224565785E-3</v>
      </c>
      <c r="AK39">
        <f t="shared" si="7"/>
        <v>4</v>
      </c>
      <c r="AL39" s="7">
        <f t="shared" si="8"/>
        <v>6.956521739130435E-3</v>
      </c>
    </row>
    <row r="40" spans="1:38" x14ac:dyDescent="0.45">
      <c r="A40">
        <v>1021</v>
      </c>
      <c r="B40" t="s">
        <v>790</v>
      </c>
      <c r="C40" t="s">
        <v>824</v>
      </c>
      <c r="D40" t="s">
        <v>838</v>
      </c>
      <c r="E40">
        <v>14</v>
      </c>
      <c r="H40" s="2">
        <v>6900</v>
      </c>
      <c r="I40" s="5">
        <f t="shared" si="0"/>
        <v>170292</v>
      </c>
      <c r="J40" s="2">
        <v>358800</v>
      </c>
      <c r="K40" s="5">
        <f t="shared" si="1"/>
        <v>8855184</v>
      </c>
      <c r="L40">
        <v>24</v>
      </c>
      <c r="M40" t="s">
        <v>26</v>
      </c>
      <c r="N40" t="s">
        <v>451</v>
      </c>
      <c r="AH40" t="s">
        <v>990</v>
      </c>
      <c r="AI40" s="5">
        <f t="shared" si="11"/>
        <v>59034560</v>
      </c>
      <c r="AJ40" s="7">
        <f t="shared" si="12"/>
        <v>2.3293840146528383E-3</v>
      </c>
      <c r="AK40">
        <f t="shared" si="7"/>
        <v>2</v>
      </c>
      <c r="AL40" s="7">
        <f t="shared" si="8"/>
        <v>3.4782608695652175E-3</v>
      </c>
    </row>
    <row r="41" spans="1:38" x14ac:dyDescent="0.45">
      <c r="A41">
        <v>1022</v>
      </c>
      <c r="B41" t="s">
        <v>790</v>
      </c>
      <c r="C41" t="s">
        <v>824</v>
      </c>
      <c r="D41" t="s">
        <v>839</v>
      </c>
      <c r="E41">
        <v>15</v>
      </c>
      <c r="H41" s="2">
        <v>6400</v>
      </c>
      <c r="I41" s="5">
        <f t="shared" si="0"/>
        <v>157952</v>
      </c>
      <c r="J41" s="2">
        <v>332800</v>
      </c>
      <c r="K41" s="5">
        <f t="shared" si="1"/>
        <v>8213504</v>
      </c>
      <c r="L41">
        <v>31</v>
      </c>
      <c r="M41" t="s">
        <v>48</v>
      </c>
      <c r="N41" t="s">
        <v>677</v>
      </c>
      <c r="AH41" t="s">
        <v>104</v>
      </c>
      <c r="AI41" s="5">
        <f t="shared" si="11"/>
        <v>134881136</v>
      </c>
      <c r="AJ41" s="7">
        <f t="shared" si="12"/>
        <v>5.3221360856524633E-3</v>
      </c>
      <c r="AK41">
        <f t="shared" si="7"/>
        <v>7</v>
      </c>
      <c r="AL41" s="7">
        <f t="shared" si="8"/>
        <v>1.2173913043478261E-2</v>
      </c>
    </row>
    <row r="42" spans="1:38" x14ac:dyDescent="0.45">
      <c r="A42">
        <v>1023</v>
      </c>
      <c r="B42" t="s">
        <v>790</v>
      </c>
      <c r="C42" t="s">
        <v>824</v>
      </c>
      <c r="D42" t="s">
        <v>840</v>
      </c>
      <c r="E42">
        <v>16</v>
      </c>
      <c r="H42" s="2">
        <v>5900</v>
      </c>
      <c r="I42" s="5">
        <f t="shared" si="0"/>
        <v>145612</v>
      </c>
      <c r="J42" s="2">
        <v>306800</v>
      </c>
      <c r="K42" s="5">
        <f t="shared" si="1"/>
        <v>7571824</v>
      </c>
      <c r="L42">
        <v>24</v>
      </c>
      <c r="M42" t="s">
        <v>70</v>
      </c>
      <c r="N42" t="s">
        <v>677</v>
      </c>
      <c r="AH42" t="s">
        <v>994</v>
      </c>
      <c r="AI42" s="5">
        <f t="shared" si="11"/>
        <v>30928976</v>
      </c>
      <c r="AJ42" s="7">
        <f t="shared" si="12"/>
        <v>1.2203946685463783E-3</v>
      </c>
      <c r="AK42">
        <f t="shared" si="7"/>
        <v>2</v>
      </c>
      <c r="AL42" s="7">
        <f t="shared" si="8"/>
        <v>3.4782608695652175E-3</v>
      </c>
    </row>
    <row r="43" spans="1:38" x14ac:dyDescent="0.45">
      <c r="A43">
        <v>1024</v>
      </c>
      <c r="B43" t="s">
        <v>790</v>
      </c>
      <c r="C43" t="s">
        <v>824</v>
      </c>
      <c r="D43" t="s">
        <v>841</v>
      </c>
      <c r="E43">
        <v>17</v>
      </c>
      <c r="H43" s="2">
        <v>5500</v>
      </c>
      <c r="I43" s="5">
        <f t="shared" si="0"/>
        <v>135740</v>
      </c>
      <c r="J43" s="2">
        <v>286000</v>
      </c>
      <c r="K43" s="5">
        <f t="shared" si="1"/>
        <v>7058480</v>
      </c>
      <c r="L43">
        <v>24</v>
      </c>
      <c r="M43" t="s">
        <v>28</v>
      </c>
      <c r="N43" t="s">
        <v>677</v>
      </c>
      <c r="AH43" t="s">
        <v>207</v>
      </c>
      <c r="AI43" s="5">
        <f t="shared" si="11"/>
        <v>34650720</v>
      </c>
      <c r="AJ43" s="7">
        <f t="shared" si="12"/>
        <v>1.3672471390353616E-3</v>
      </c>
      <c r="AK43">
        <f t="shared" si="7"/>
        <v>2</v>
      </c>
      <c r="AL43" s="7">
        <f t="shared" si="8"/>
        <v>3.4782608695652175E-3</v>
      </c>
    </row>
    <row r="44" spans="1:38" x14ac:dyDescent="0.45">
      <c r="A44">
        <v>1025</v>
      </c>
      <c r="B44" t="s">
        <v>790</v>
      </c>
      <c r="C44" t="s">
        <v>824</v>
      </c>
      <c r="D44" t="s">
        <v>842</v>
      </c>
      <c r="E44">
        <v>18</v>
      </c>
      <c r="H44" s="2">
        <v>4600</v>
      </c>
      <c r="I44" s="5">
        <f t="shared" si="0"/>
        <v>113528</v>
      </c>
      <c r="J44" s="2">
        <v>239200</v>
      </c>
      <c r="K44" s="5">
        <f t="shared" si="1"/>
        <v>5903456</v>
      </c>
      <c r="L44">
        <v>26</v>
      </c>
      <c r="M44" t="s">
        <v>72</v>
      </c>
      <c r="N44" t="s">
        <v>677</v>
      </c>
      <c r="AH44" t="s">
        <v>1037</v>
      </c>
      <c r="AI44" s="5">
        <f t="shared" si="11"/>
        <v>39784160</v>
      </c>
      <c r="AJ44" s="7">
        <f t="shared" si="12"/>
        <v>1.5698022707443041E-3</v>
      </c>
      <c r="AK44">
        <f t="shared" ref="AK44:AK73" si="13">COUNTIF($N$2:$N$576,AH44)</f>
        <v>1</v>
      </c>
      <c r="AL44" s="7">
        <f t="shared" ref="AL44:AL73" si="14">AK44/$AK$75</f>
        <v>1.7391304347826088E-3</v>
      </c>
    </row>
    <row r="45" spans="1:38" x14ac:dyDescent="0.45">
      <c r="A45">
        <v>1026</v>
      </c>
      <c r="B45" t="s">
        <v>790</v>
      </c>
      <c r="C45" t="s">
        <v>824</v>
      </c>
      <c r="D45" t="s">
        <v>843</v>
      </c>
      <c r="E45">
        <v>19</v>
      </c>
      <c r="H45" s="2">
        <v>4600</v>
      </c>
      <c r="I45" s="5">
        <f t="shared" si="0"/>
        <v>113528</v>
      </c>
      <c r="J45" s="2">
        <v>239200</v>
      </c>
      <c r="K45" s="5">
        <f t="shared" si="1"/>
        <v>5903456</v>
      </c>
      <c r="L45">
        <v>23</v>
      </c>
      <c r="M45" t="s">
        <v>17</v>
      </c>
      <c r="N45" t="s">
        <v>677</v>
      </c>
      <c r="AH45" t="s">
        <v>594</v>
      </c>
      <c r="AI45" s="5">
        <f t="shared" si="11"/>
        <v>35934080</v>
      </c>
      <c r="AJ45" s="7">
        <f t="shared" si="12"/>
        <v>1.4178859219625972E-3</v>
      </c>
      <c r="AK45">
        <f t="shared" si="13"/>
        <v>2</v>
      </c>
      <c r="AL45" s="7">
        <f t="shared" si="14"/>
        <v>3.4782608695652175E-3</v>
      </c>
    </row>
    <row r="46" spans="1:38" x14ac:dyDescent="0.45">
      <c r="A46">
        <v>1027</v>
      </c>
      <c r="B46" t="s">
        <v>790</v>
      </c>
      <c r="C46" t="s">
        <v>824</v>
      </c>
      <c r="D46" t="s">
        <v>844</v>
      </c>
      <c r="E46">
        <v>20</v>
      </c>
      <c r="H46" s="2">
        <v>4600</v>
      </c>
      <c r="I46" s="5">
        <f t="shared" si="0"/>
        <v>113528</v>
      </c>
      <c r="J46" s="2">
        <v>239200</v>
      </c>
      <c r="K46" s="5">
        <f t="shared" si="1"/>
        <v>5903456</v>
      </c>
      <c r="L46">
        <v>23</v>
      </c>
      <c r="M46" t="s">
        <v>66</v>
      </c>
      <c r="N46" t="s">
        <v>677</v>
      </c>
      <c r="AH46" t="s">
        <v>1053</v>
      </c>
      <c r="AI46" s="5">
        <f t="shared" si="11"/>
        <v>8983520</v>
      </c>
      <c r="AJ46" s="7">
        <f t="shared" si="12"/>
        <v>3.544714804906493E-4</v>
      </c>
      <c r="AK46">
        <f t="shared" si="13"/>
        <v>1</v>
      </c>
      <c r="AL46" s="7">
        <f t="shared" si="14"/>
        <v>1.7391304347826088E-3</v>
      </c>
    </row>
    <row r="47" spans="1:38" x14ac:dyDescent="0.45">
      <c r="A47">
        <v>1028</v>
      </c>
      <c r="B47" t="s">
        <v>790</v>
      </c>
      <c r="C47" t="s">
        <v>824</v>
      </c>
      <c r="D47" t="s">
        <v>845</v>
      </c>
      <c r="E47">
        <v>21</v>
      </c>
      <c r="H47" s="2">
        <v>4100</v>
      </c>
      <c r="I47" s="5">
        <f t="shared" si="0"/>
        <v>101188</v>
      </c>
      <c r="J47" s="2">
        <v>213200</v>
      </c>
      <c r="K47" s="5">
        <f t="shared" si="1"/>
        <v>5261776</v>
      </c>
      <c r="L47">
        <v>29</v>
      </c>
      <c r="M47" t="s">
        <v>45</v>
      </c>
      <c r="N47" t="s">
        <v>846</v>
      </c>
      <c r="AH47" t="s">
        <v>1065</v>
      </c>
      <c r="AI47" s="5">
        <f t="shared" si="11"/>
        <v>48767680</v>
      </c>
      <c r="AJ47" s="7">
        <f t="shared" si="12"/>
        <v>1.9242737512349534E-3</v>
      </c>
      <c r="AK47">
        <f t="shared" si="13"/>
        <v>1</v>
      </c>
      <c r="AL47" s="7">
        <f t="shared" si="14"/>
        <v>1.7391304347826088E-3</v>
      </c>
    </row>
    <row r="48" spans="1:38" x14ac:dyDescent="0.45">
      <c r="A48">
        <v>1029</v>
      </c>
      <c r="B48" t="s">
        <v>790</v>
      </c>
      <c r="C48" t="s">
        <v>824</v>
      </c>
      <c r="D48" t="s">
        <v>847</v>
      </c>
      <c r="E48">
        <v>22</v>
      </c>
      <c r="H48" s="2">
        <v>3100</v>
      </c>
      <c r="I48" s="5">
        <f t="shared" si="0"/>
        <v>76508</v>
      </c>
      <c r="J48" s="2">
        <v>161200</v>
      </c>
      <c r="K48" s="5">
        <f t="shared" si="1"/>
        <v>3978416</v>
      </c>
      <c r="L48">
        <v>19</v>
      </c>
      <c r="M48" t="s">
        <v>72</v>
      </c>
      <c r="N48" t="s">
        <v>677</v>
      </c>
      <c r="AH48" t="s">
        <v>1069</v>
      </c>
      <c r="AI48" s="5">
        <f t="shared" si="11"/>
        <v>30800640</v>
      </c>
      <c r="AJ48" s="7">
        <f t="shared" si="12"/>
        <v>1.2153307902536548E-3</v>
      </c>
      <c r="AK48">
        <f t="shared" si="13"/>
        <v>1</v>
      </c>
      <c r="AL48" s="7">
        <f t="shared" si="14"/>
        <v>1.7391304347826088E-3</v>
      </c>
    </row>
    <row r="49" spans="1:38" x14ac:dyDescent="0.45">
      <c r="A49">
        <v>1030</v>
      </c>
      <c r="B49" t="s">
        <v>790</v>
      </c>
      <c r="C49" t="s">
        <v>824</v>
      </c>
      <c r="D49" t="s">
        <v>848</v>
      </c>
      <c r="E49">
        <v>23</v>
      </c>
      <c r="H49" s="2">
        <v>2900</v>
      </c>
      <c r="I49" s="5">
        <f t="shared" si="0"/>
        <v>71572</v>
      </c>
      <c r="J49" s="2">
        <v>150800</v>
      </c>
      <c r="K49" s="5">
        <f t="shared" si="1"/>
        <v>3721744</v>
      </c>
      <c r="L49">
        <v>21</v>
      </c>
      <c r="M49" t="s">
        <v>45</v>
      </c>
      <c r="N49" t="s">
        <v>677</v>
      </c>
      <c r="AH49" t="s">
        <v>484</v>
      </c>
      <c r="AI49" s="5">
        <f t="shared" si="11"/>
        <v>23870496</v>
      </c>
      <c r="AJ49" s="7">
        <f t="shared" si="12"/>
        <v>9.418813624465825E-4</v>
      </c>
      <c r="AK49">
        <f t="shared" si="13"/>
        <v>3</v>
      </c>
      <c r="AL49" s="7">
        <f t="shared" si="14"/>
        <v>5.2173913043478265E-3</v>
      </c>
    </row>
    <row r="50" spans="1:38" x14ac:dyDescent="0.45">
      <c r="A50">
        <v>1031</v>
      </c>
      <c r="B50" t="s">
        <v>790</v>
      </c>
      <c r="C50" t="s">
        <v>824</v>
      </c>
      <c r="D50" t="s">
        <v>849</v>
      </c>
      <c r="E50">
        <v>24</v>
      </c>
      <c r="H50" s="2">
        <v>2900</v>
      </c>
      <c r="I50" s="5">
        <f t="shared" si="0"/>
        <v>71572</v>
      </c>
      <c r="J50" s="2">
        <v>150800</v>
      </c>
      <c r="K50" s="5">
        <f t="shared" si="1"/>
        <v>3721744</v>
      </c>
      <c r="L50">
        <v>27</v>
      </c>
      <c r="M50" t="s">
        <v>61</v>
      </c>
      <c r="N50" t="s">
        <v>677</v>
      </c>
      <c r="AH50" t="s">
        <v>197</v>
      </c>
      <c r="AI50" s="5">
        <f t="shared" si="11"/>
        <v>48767680</v>
      </c>
      <c r="AJ50" s="7">
        <f t="shared" si="12"/>
        <v>1.9242737512349534E-3</v>
      </c>
      <c r="AK50">
        <f t="shared" si="13"/>
        <v>3</v>
      </c>
      <c r="AL50" s="7">
        <f t="shared" si="14"/>
        <v>5.2173913043478265E-3</v>
      </c>
    </row>
    <row r="51" spans="1:38" x14ac:dyDescent="0.45">
      <c r="A51">
        <v>1032</v>
      </c>
      <c r="B51" t="s">
        <v>790</v>
      </c>
      <c r="C51" t="s">
        <v>824</v>
      </c>
      <c r="D51" t="s">
        <v>850</v>
      </c>
      <c r="E51">
        <v>25</v>
      </c>
      <c r="H51" s="2">
        <v>60</v>
      </c>
      <c r="I51" s="5">
        <f t="shared" si="0"/>
        <v>1480.8</v>
      </c>
      <c r="J51" s="2">
        <v>3120</v>
      </c>
      <c r="K51" s="5">
        <f t="shared" si="1"/>
        <v>77001.600000000006</v>
      </c>
      <c r="L51">
        <v>17</v>
      </c>
      <c r="M51" t="s">
        <v>33</v>
      </c>
      <c r="N51" t="s">
        <v>851</v>
      </c>
      <c r="AH51" t="s">
        <v>1117</v>
      </c>
      <c r="AI51" s="5">
        <f t="shared" si="11"/>
        <v>59034560</v>
      </c>
      <c r="AJ51" s="7">
        <f t="shared" si="12"/>
        <v>2.3293840146528383E-3</v>
      </c>
      <c r="AK51">
        <f t="shared" si="13"/>
        <v>2</v>
      </c>
      <c r="AL51" s="7">
        <f t="shared" si="14"/>
        <v>3.4782608695652175E-3</v>
      </c>
    </row>
    <row r="52" spans="1:38" x14ac:dyDescent="0.45">
      <c r="A52">
        <v>1033</v>
      </c>
      <c r="B52" t="s">
        <v>790</v>
      </c>
      <c r="C52" t="s">
        <v>852</v>
      </c>
      <c r="D52" t="s">
        <v>853</v>
      </c>
      <c r="E52">
        <v>1</v>
      </c>
      <c r="H52" s="2">
        <v>189000</v>
      </c>
      <c r="I52" s="5">
        <f t="shared" si="0"/>
        <v>4664520</v>
      </c>
      <c r="J52" s="2">
        <v>9828000</v>
      </c>
      <c r="K52" s="5">
        <f t="shared" si="1"/>
        <v>242555040</v>
      </c>
      <c r="L52">
        <v>27</v>
      </c>
      <c r="M52" t="s">
        <v>20</v>
      </c>
      <c r="N52" t="s">
        <v>677</v>
      </c>
      <c r="AH52" t="s">
        <v>1133</v>
      </c>
      <c r="AI52" s="5">
        <f t="shared" si="11"/>
        <v>6801808</v>
      </c>
      <c r="AJ52" s="7">
        <f t="shared" si="12"/>
        <v>2.6838554951434879E-4</v>
      </c>
      <c r="AK52">
        <f t="shared" si="13"/>
        <v>1</v>
      </c>
      <c r="AL52" s="7">
        <f t="shared" si="14"/>
        <v>1.7391304347826088E-3</v>
      </c>
    </row>
    <row r="53" spans="1:38" x14ac:dyDescent="0.45">
      <c r="A53">
        <v>1034</v>
      </c>
      <c r="B53" t="s">
        <v>790</v>
      </c>
      <c r="C53" t="s">
        <v>852</v>
      </c>
      <c r="D53" t="s">
        <v>854</v>
      </c>
      <c r="E53">
        <v>2</v>
      </c>
      <c r="H53" s="2">
        <v>147000</v>
      </c>
      <c r="I53" s="5">
        <f t="shared" si="0"/>
        <v>3627960</v>
      </c>
      <c r="J53" s="2">
        <v>7644000</v>
      </c>
      <c r="K53" s="5">
        <f t="shared" si="1"/>
        <v>188653920</v>
      </c>
      <c r="L53">
        <v>30</v>
      </c>
      <c r="M53" t="s">
        <v>17</v>
      </c>
      <c r="N53" t="s">
        <v>677</v>
      </c>
      <c r="AH53" t="s">
        <v>1146</v>
      </c>
      <c r="AI53" s="5">
        <f t="shared" si="11"/>
        <v>32084000</v>
      </c>
      <c r="AJ53" s="7">
        <f t="shared" si="12"/>
        <v>1.2659695731808904E-3</v>
      </c>
      <c r="AK53">
        <f t="shared" si="13"/>
        <v>1</v>
      </c>
      <c r="AL53" s="7">
        <f t="shared" si="14"/>
        <v>1.7391304347826088E-3</v>
      </c>
    </row>
    <row r="54" spans="1:38" x14ac:dyDescent="0.45">
      <c r="A54">
        <v>1035</v>
      </c>
      <c r="B54" t="s">
        <v>790</v>
      </c>
      <c r="C54" t="s">
        <v>852</v>
      </c>
      <c r="D54" t="s">
        <v>855</v>
      </c>
      <c r="E54">
        <v>3</v>
      </c>
      <c r="H54" s="2">
        <v>93000</v>
      </c>
      <c r="I54" s="5">
        <f t="shared" si="0"/>
        <v>2295240</v>
      </c>
      <c r="J54" s="2">
        <v>4836000</v>
      </c>
      <c r="K54" s="5">
        <f t="shared" si="1"/>
        <v>119352480</v>
      </c>
      <c r="L54">
        <v>35</v>
      </c>
      <c r="M54" t="s">
        <v>38</v>
      </c>
      <c r="N54" t="s">
        <v>677</v>
      </c>
      <c r="AH54" t="s">
        <v>1163</v>
      </c>
      <c r="AI54" s="5">
        <f t="shared" si="11"/>
        <v>12833600</v>
      </c>
      <c r="AJ54" s="7">
        <f t="shared" si="12"/>
        <v>5.0638782927235615E-4</v>
      </c>
      <c r="AK54">
        <f t="shared" si="13"/>
        <v>1</v>
      </c>
      <c r="AL54" s="7">
        <f t="shared" si="14"/>
        <v>1.7391304347826088E-3</v>
      </c>
    </row>
    <row r="55" spans="1:38" x14ac:dyDescent="0.45">
      <c r="A55">
        <v>1036</v>
      </c>
      <c r="B55" t="s">
        <v>790</v>
      </c>
      <c r="C55" t="s">
        <v>852</v>
      </c>
      <c r="D55" t="s">
        <v>856</v>
      </c>
      <c r="E55">
        <v>4</v>
      </c>
      <c r="H55" s="2">
        <v>71000</v>
      </c>
      <c r="I55" s="5">
        <f t="shared" si="0"/>
        <v>1752280</v>
      </c>
      <c r="J55" s="2">
        <v>3692000</v>
      </c>
      <c r="K55" s="5">
        <f t="shared" si="1"/>
        <v>91118560</v>
      </c>
      <c r="L55">
        <v>31</v>
      </c>
      <c r="M55" t="s">
        <v>72</v>
      </c>
      <c r="N55" t="s">
        <v>677</v>
      </c>
      <c r="AH55" t="s">
        <v>1165</v>
      </c>
      <c r="AI55" s="5">
        <f t="shared" si="11"/>
        <v>12833600</v>
      </c>
      <c r="AJ55" s="7">
        <f t="shared" si="12"/>
        <v>5.0638782927235615E-4</v>
      </c>
      <c r="AK55">
        <f t="shared" si="13"/>
        <v>1</v>
      </c>
      <c r="AL55" s="7">
        <f t="shared" si="14"/>
        <v>1.7391304347826088E-3</v>
      </c>
    </row>
    <row r="56" spans="1:38" x14ac:dyDescent="0.45">
      <c r="A56">
        <v>1037</v>
      </c>
      <c r="B56" t="s">
        <v>790</v>
      </c>
      <c r="C56" t="s">
        <v>852</v>
      </c>
      <c r="D56" t="s">
        <v>857</v>
      </c>
      <c r="E56">
        <v>5</v>
      </c>
      <c r="H56" s="2">
        <v>55000</v>
      </c>
      <c r="I56" s="5">
        <f t="shared" si="0"/>
        <v>1357400</v>
      </c>
      <c r="J56" s="2">
        <v>2860000</v>
      </c>
      <c r="K56" s="5">
        <f t="shared" si="1"/>
        <v>70584800</v>
      </c>
      <c r="L56">
        <v>24</v>
      </c>
      <c r="M56" t="s">
        <v>28</v>
      </c>
      <c r="N56" t="s">
        <v>677</v>
      </c>
      <c r="AH56" t="s">
        <v>1181</v>
      </c>
      <c r="AI56" s="5">
        <f t="shared" si="11"/>
        <v>12833600</v>
      </c>
      <c r="AJ56" s="7">
        <f t="shared" si="12"/>
        <v>5.0638782927235615E-4</v>
      </c>
      <c r="AK56">
        <f t="shared" si="13"/>
        <v>1</v>
      </c>
      <c r="AL56" s="7">
        <f t="shared" si="14"/>
        <v>1.7391304347826088E-3</v>
      </c>
    </row>
    <row r="57" spans="1:38" x14ac:dyDescent="0.45">
      <c r="A57">
        <v>1038</v>
      </c>
      <c r="B57" t="s">
        <v>790</v>
      </c>
      <c r="C57" t="s">
        <v>852</v>
      </c>
      <c r="D57" t="s">
        <v>858</v>
      </c>
      <c r="E57">
        <v>6</v>
      </c>
      <c r="H57" s="2">
        <v>37000</v>
      </c>
      <c r="I57" s="5">
        <f t="shared" si="0"/>
        <v>913160</v>
      </c>
      <c r="J57" s="2">
        <v>1924000</v>
      </c>
      <c r="K57" s="5">
        <f t="shared" si="1"/>
        <v>47484320</v>
      </c>
      <c r="L57">
        <v>28</v>
      </c>
      <c r="M57" t="s">
        <v>50</v>
      </c>
      <c r="N57" t="s">
        <v>677</v>
      </c>
      <c r="AH57" t="s">
        <v>1185</v>
      </c>
      <c r="AI57" s="5">
        <f t="shared" si="11"/>
        <v>19635408</v>
      </c>
      <c r="AJ57" s="7">
        <f t="shared" si="12"/>
        <v>7.7477337878670489E-4</v>
      </c>
      <c r="AK57">
        <f t="shared" si="13"/>
        <v>2</v>
      </c>
      <c r="AL57" s="7">
        <f t="shared" si="14"/>
        <v>3.4782608695652175E-3</v>
      </c>
    </row>
    <row r="58" spans="1:38" x14ac:dyDescent="0.45">
      <c r="A58">
        <v>1039</v>
      </c>
      <c r="B58" t="s">
        <v>790</v>
      </c>
      <c r="C58" t="s">
        <v>852</v>
      </c>
      <c r="D58" t="s">
        <v>859</v>
      </c>
      <c r="E58">
        <v>7</v>
      </c>
      <c r="H58" s="2">
        <v>26000</v>
      </c>
      <c r="I58" s="5">
        <f t="shared" si="0"/>
        <v>641680</v>
      </c>
      <c r="J58" s="2">
        <v>1352000</v>
      </c>
      <c r="K58" s="5">
        <f t="shared" si="1"/>
        <v>33367360</v>
      </c>
      <c r="L58">
        <v>26</v>
      </c>
      <c r="M58" t="s">
        <v>17</v>
      </c>
      <c r="N58" t="s">
        <v>677</v>
      </c>
      <c r="AH58" t="s">
        <v>1226</v>
      </c>
      <c r="AI58" s="5">
        <f t="shared" si="11"/>
        <v>7828496</v>
      </c>
      <c r="AJ58" s="7">
        <f t="shared" si="12"/>
        <v>3.0889657585613726E-4</v>
      </c>
      <c r="AK58">
        <f t="shared" si="13"/>
        <v>1</v>
      </c>
      <c r="AL58" s="7">
        <f t="shared" si="14"/>
        <v>1.7391304347826088E-3</v>
      </c>
    </row>
    <row r="59" spans="1:38" x14ac:dyDescent="0.45">
      <c r="A59">
        <v>1040</v>
      </c>
      <c r="B59" t="s">
        <v>790</v>
      </c>
      <c r="C59" t="s">
        <v>852</v>
      </c>
      <c r="D59" t="s">
        <v>860</v>
      </c>
      <c r="E59">
        <v>8</v>
      </c>
      <c r="H59" s="2">
        <v>26000</v>
      </c>
      <c r="I59" s="5">
        <f t="shared" si="0"/>
        <v>641680</v>
      </c>
      <c r="J59" s="2">
        <v>1352000</v>
      </c>
      <c r="K59" s="5">
        <f t="shared" si="1"/>
        <v>33367360</v>
      </c>
      <c r="L59">
        <v>29</v>
      </c>
      <c r="M59" t="s">
        <v>231</v>
      </c>
      <c r="N59" t="s">
        <v>677</v>
      </c>
      <c r="AH59" t="s">
        <v>1238</v>
      </c>
      <c r="AI59" s="5">
        <f t="shared" si="11"/>
        <v>66734720</v>
      </c>
      <c r="AJ59" s="7">
        <f t="shared" si="12"/>
        <v>2.633216712216252E-3</v>
      </c>
      <c r="AK59">
        <f t="shared" si="13"/>
        <v>1</v>
      </c>
      <c r="AL59" s="7">
        <f t="shared" si="14"/>
        <v>1.7391304347826088E-3</v>
      </c>
    </row>
    <row r="60" spans="1:38" x14ac:dyDescent="0.45">
      <c r="A60">
        <v>1041</v>
      </c>
      <c r="B60" t="s">
        <v>790</v>
      </c>
      <c r="C60" t="s">
        <v>852</v>
      </c>
      <c r="D60" t="s">
        <v>861</v>
      </c>
      <c r="E60">
        <v>9</v>
      </c>
      <c r="H60" s="2">
        <v>22000</v>
      </c>
      <c r="I60" s="5">
        <f t="shared" si="0"/>
        <v>542960</v>
      </c>
      <c r="J60" s="2">
        <v>1144000</v>
      </c>
      <c r="K60" s="5">
        <f t="shared" si="1"/>
        <v>28233920</v>
      </c>
      <c r="L60">
        <v>31</v>
      </c>
      <c r="M60" t="s">
        <v>26</v>
      </c>
      <c r="N60" t="s">
        <v>677</v>
      </c>
      <c r="AH60" t="s">
        <v>1244</v>
      </c>
      <c r="AI60" s="5">
        <f t="shared" si="11"/>
        <v>47484320</v>
      </c>
      <c r="AJ60" s="7">
        <f t="shared" si="12"/>
        <v>1.8736349683077178E-3</v>
      </c>
      <c r="AK60">
        <f t="shared" si="13"/>
        <v>1</v>
      </c>
      <c r="AL60" s="7">
        <f t="shared" si="14"/>
        <v>1.7391304347826088E-3</v>
      </c>
    </row>
    <row r="61" spans="1:38" x14ac:dyDescent="0.45">
      <c r="A61">
        <v>1042</v>
      </c>
      <c r="B61" t="s">
        <v>790</v>
      </c>
      <c r="C61" t="s">
        <v>852</v>
      </c>
      <c r="D61" t="s">
        <v>862</v>
      </c>
      <c r="E61">
        <v>10</v>
      </c>
      <c r="H61" s="2">
        <v>21000</v>
      </c>
      <c r="I61" s="5">
        <f t="shared" si="0"/>
        <v>518280</v>
      </c>
      <c r="J61" s="2">
        <v>1092000</v>
      </c>
      <c r="K61" s="5">
        <f t="shared" si="1"/>
        <v>26950560</v>
      </c>
      <c r="L61">
        <v>26</v>
      </c>
      <c r="M61" t="s">
        <v>863</v>
      </c>
      <c r="N61" t="s">
        <v>677</v>
      </c>
      <c r="AH61" t="s">
        <v>1265</v>
      </c>
      <c r="AI61" s="5">
        <f t="shared" si="11"/>
        <v>257955360</v>
      </c>
      <c r="AJ61" s="7">
        <f t="shared" si="12"/>
        <v>1.0178395368374359E-2</v>
      </c>
      <c r="AK61">
        <f t="shared" si="13"/>
        <v>5</v>
      </c>
      <c r="AL61" s="7">
        <f t="shared" si="14"/>
        <v>8.6956521739130436E-3</v>
      </c>
    </row>
    <row r="62" spans="1:38" x14ac:dyDescent="0.45">
      <c r="A62">
        <v>1043</v>
      </c>
      <c r="B62" t="s">
        <v>790</v>
      </c>
      <c r="C62" t="s">
        <v>852</v>
      </c>
      <c r="D62" t="s">
        <v>864</v>
      </c>
      <c r="E62">
        <v>11</v>
      </c>
      <c r="H62" s="2">
        <v>18000</v>
      </c>
      <c r="I62" s="5">
        <f t="shared" si="0"/>
        <v>444240</v>
      </c>
      <c r="J62" s="2">
        <v>936000</v>
      </c>
      <c r="K62" s="5">
        <f t="shared" si="1"/>
        <v>23100480</v>
      </c>
      <c r="L62">
        <v>24</v>
      </c>
      <c r="M62" t="s">
        <v>17</v>
      </c>
      <c r="N62" t="s">
        <v>677</v>
      </c>
      <c r="AH62" t="s">
        <v>1269</v>
      </c>
      <c r="AI62" s="5">
        <f t="shared" si="11"/>
        <v>11550240</v>
      </c>
      <c r="AJ62" s="7">
        <f t="shared" si="12"/>
        <v>4.5574904634512053E-4</v>
      </c>
      <c r="AK62">
        <f t="shared" si="13"/>
        <v>1</v>
      </c>
      <c r="AL62" s="7">
        <f t="shared" si="14"/>
        <v>1.7391304347826088E-3</v>
      </c>
    </row>
    <row r="63" spans="1:38" x14ac:dyDescent="0.45">
      <c r="A63">
        <v>1044</v>
      </c>
      <c r="B63" t="s">
        <v>790</v>
      </c>
      <c r="C63" t="s">
        <v>852</v>
      </c>
      <c r="D63" t="s">
        <v>865</v>
      </c>
      <c r="E63">
        <v>12</v>
      </c>
      <c r="H63" s="2">
        <v>18000</v>
      </c>
      <c r="I63" s="5">
        <f t="shared" si="0"/>
        <v>444240</v>
      </c>
      <c r="J63" s="2">
        <v>936000</v>
      </c>
      <c r="K63" s="5">
        <f t="shared" si="1"/>
        <v>23100480</v>
      </c>
      <c r="L63">
        <v>28</v>
      </c>
      <c r="M63" t="s">
        <v>26</v>
      </c>
      <c r="N63" t="s">
        <v>677</v>
      </c>
      <c r="AH63" t="s">
        <v>629</v>
      </c>
      <c r="AI63" s="5">
        <f t="shared" si="11"/>
        <v>4620096</v>
      </c>
      <c r="AJ63" s="7">
        <f t="shared" si="12"/>
        <v>1.8229961853804822E-4</v>
      </c>
      <c r="AK63">
        <f t="shared" si="13"/>
        <v>1</v>
      </c>
      <c r="AL63" s="7">
        <f t="shared" si="14"/>
        <v>1.7391304347826088E-3</v>
      </c>
    </row>
    <row r="64" spans="1:38" x14ac:dyDescent="0.45">
      <c r="A64">
        <v>1045</v>
      </c>
      <c r="B64" t="s">
        <v>790</v>
      </c>
      <c r="C64" t="s">
        <v>852</v>
      </c>
      <c r="D64" t="s">
        <v>866</v>
      </c>
      <c r="E64">
        <v>13</v>
      </c>
      <c r="H64" s="2">
        <v>16000</v>
      </c>
      <c r="I64" s="5">
        <f t="shared" si="0"/>
        <v>394880</v>
      </c>
      <c r="J64" s="2">
        <v>832000</v>
      </c>
      <c r="K64" s="5">
        <f t="shared" si="1"/>
        <v>20533760</v>
      </c>
      <c r="L64">
        <v>23</v>
      </c>
      <c r="M64" t="s">
        <v>45</v>
      </c>
      <c r="N64" t="s">
        <v>677</v>
      </c>
      <c r="AH64" t="s">
        <v>1285</v>
      </c>
      <c r="AI64" s="5">
        <f t="shared" si="11"/>
        <v>3336736</v>
      </c>
      <c r="AJ64" s="7">
        <f t="shared" si="12"/>
        <v>1.3166083561081261E-4</v>
      </c>
      <c r="AK64">
        <f t="shared" si="13"/>
        <v>1</v>
      </c>
      <c r="AL64" s="7">
        <f t="shared" si="14"/>
        <v>1.7391304347826088E-3</v>
      </c>
    </row>
    <row r="65" spans="1:38" x14ac:dyDescent="0.45">
      <c r="A65">
        <v>1046</v>
      </c>
      <c r="B65" t="s">
        <v>790</v>
      </c>
      <c r="C65" t="s">
        <v>852</v>
      </c>
      <c r="D65" t="s">
        <v>867</v>
      </c>
      <c r="E65">
        <v>14</v>
      </c>
      <c r="H65" s="2">
        <v>15000</v>
      </c>
      <c r="I65" s="5">
        <f t="shared" si="0"/>
        <v>370200</v>
      </c>
      <c r="J65" s="2">
        <v>780000</v>
      </c>
      <c r="K65" s="5">
        <f t="shared" si="1"/>
        <v>19250400</v>
      </c>
      <c r="L65">
        <v>20</v>
      </c>
      <c r="M65" t="s">
        <v>26</v>
      </c>
      <c r="N65" t="s">
        <v>677</v>
      </c>
      <c r="AH65" t="s">
        <v>57</v>
      </c>
      <c r="AI65" s="5">
        <f t="shared" si="11"/>
        <v>45815952</v>
      </c>
      <c r="AJ65" s="7">
        <f t="shared" si="12"/>
        <v>1.8078045505023116E-3</v>
      </c>
      <c r="AK65">
        <f t="shared" si="13"/>
        <v>3</v>
      </c>
      <c r="AL65" s="7">
        <f t="shared" si="14"/>
        <v>5.2173913043478265E-3</v>
      </c>
    </row>
    <row r="66" spans="1:38" x14ac:dyDescent="0.45">
      <c r="A66">
        <v>1047</v>
      </c>
      <c r="B66" t="s">
        <v>790</v>
      </c>
      <c r="C66" t="s">
        <v>852</v>
      </c>
      <c r="D66" t="s">
        <v>868</v>
      </c>
      <c r="E66">
        <v>15</v>
      </c>
      <c r="H66" s="2">
        <v>14000</v>
      </c>
      <c r="I66" s="5">
        <f t="shared" si="0"/>
        <v>345520</v>
      </c>
      <c r="J66" s="2">
        <v>728000</v>
      </c>
      <c r="K66" s="5">
        <f t="shared" si="1"/>
        <v>17967040</v>
      </c>
      <c r="L66">
        <v>22</v>
      </c>
      <c r="M66" t="s">
        <v>105</v>
      </c>
      <c r="N66" t="s">
        <v>677</v>
      </c>
      <c r="AH66" t="s">
        <v>1329</v>
      </c>
      <c r="AI66" s="5">
        <f t="shared" si="11"/>
        <v>29517280</v>
      </c>
      <c r="AJ66" s="7">
        <f t="shared" si="12"/>
        <v>1.1646920073264191E-3</v>
      </c>
      <c r="AK66">
        <f t="shared" si="13"/>
        <v>1</v>
      </c>
      <c r="AL66" s="7">
        <f t="shared" si="14"/>
        <v>1.7391304347826088E-3</v>
      </c>
    </row>
    <row r="67" spans="1:38" x14ac:dyDescent="0.45">
      <c r="A67">
        <v>1048</v>
      </c>
      <c r="B67" t="s">
        <v>790</v>
      </c>
      <c r="C67" t="s">
        <v>852</v>
      </c>
      <c r="D67" t="s">
        <v>869</v>
      </c>
      <c r="E67">
        <v>16</v>
      </c>
      <c r="H67" s="2">
        <v>12000</v>
      </c>
      <c r="I67" s="5">
        <f t="shared" ref="I67:I130" si="15">H67*$P$3</f>
        <v>296160</v>
      </c>
      <c r="J67" s="2">
        <v>624000</v>
      </c>
      <c r="K67" s="5">
        <f t="shared" ref="K67:K130" si="16">J67*$P$3</f>
        <v>15400320</v>
      </c>
      <c r="L67">
        <v>24</v>
      </c>
      <c r="M67" t="s">
        <v>28</v>
      </c>
      <c r="N67" t="s">
        <v>677</v>
      </c>
      <c r="AH67" t="s">
        <v>525</v>
      </c>
      <c r="AI67" s="5">
        <f t="shared" si="11"/>
        <v>24383840</v>
      </c>
      <c r="AJ67" s="7">
        <f t="shared" si="12"/>
        <v>9.6213687561747668E-4</v>
      </c>
      <c r="AK67">
        <f t="shared" si="13"/>
        <v>1</v>
      </c>
      <c r="AL67" s="7">
        <f t="shared" si="14"/>
        <v>1.7391304347826088E-3</v>
      </c>
    </row>
    <row r="68" spans="1:38" x14ac:dyDescent="0.45">
      <c r="A68">
        <v>1049</v>
      </c>
      <c r="B68" t="s">
        <v>790</v>
      </c>
      <c r="C68" t="s">
        <v>852</v>
      </c>
      <c r="D68" t="s">
        <v>870</v>
      </c>
      <c r="E68">
        <v>17</v>
      </c>
      <c r="H68" s="2">
        <v>12000</v>
      </c>
      <c r="I68" s="5">
        <f t="shared" si="15"/>
        <v>296160</v>
      </c>
      <c r="J68" s="2">
        <v>624000</v>
      </c>
      <c r="K68" s="5">
        <f t="shared" si="16"/>
        <v>15400320</v>
      </c>
      <c r="L68">
        <v>22</v>
      </c>
      <c r="M68" t="s">
        <v>63</v>
      </c>
      <c r="N68" t="s">
        <v>677</v>
      </c>
      <c r="AH68" t="s">
        <v>1344</v>
      </c>
      <c r="AI68" s="5">
        <f t="shared" si="11"/>
        <v>4106752</v>
      </c>
      <c r="AJ68" s="7">
        <f t="shared" si="12"/>
        <v>1.6204410536715396E-4</v>
      </c>
      <c r="AK68">
        <f t="shared" si="13"/>
        <v>1</v>
      </c>
      <c r="AL68" s="7">
        <f t="shared" si="14"/>
        <v>1.7391304347826088E-3</v>
      </c>
    </row>
    <row r="69" spans="1:38" x14ac:dyDescent="0.45">
      <c r="A69">
        <v>1050</v>
      </c>
      <c r="B69" t="s">
        <v>790</v>
      </c>
      <c r="C69" t="s">
        <v>852</v>
      </c>
      <c r="D69" t="s">
        <v>871</v>
      </c>
      <c r="E69">
        <v>18</v>
      </c>
      <c r="H69" s="2">
        <v>11000</v>
      </c>
      <c r="I69" s="5">
        <f t="shared" si="15"/>
        <v>271480</v>
      </c>
      <c r="J69" s="2">
        <v>572000</v>
      </c>
      <c r="K69" s="5">
        <f t="shared" si="16"/>
        <v>14116960</v>
      </c>
      <c r="L69">
        <v>21</v>
      </c>
      <c r="M69" t="s">
        <v>62</v>
      </c>
      <c r="N69" t="s">
        <v>677</v>
      </c>
      <c r="AH69" t="s">
        <v>299</v>
      </c>
      <c r="AI69" s="5">
        <f t="shared" si="11"/>
        <v>24383840</v>
      </c>
      <c r="AJ69" s="7">
        <f t="shared" si="12"/>
        <v>9.6213687561747668E-4</v>
      </c>
      <c r="AK69">
        <f t="shared" si="13"/>
        <v>1</v>
      </c>
      <c r="AL69" s="7">
        <f t="shared" si="14"/>
        <v>1.7391304347826088E-3</v>
      </c>
    </row>
    <row r="70" spans="1:38" x14ac:dyDescent="0.45">
      <c r="A70">
        <v>1051</v>
      </c>
      <c r="B70" t="s">
        <v>790</v>
      </c>
      <c r="C70" t="s">
        <v>852</v>
      </c>
      <c r="D70" t="s">
        <v>872</v>
      </c>
      <c r="E70">
        <v>19</v>
      </c>
      <c r="H70" s="2">
        <v>10000</v>
      </c>
      <c r="I70" s="5">
        <f t="shared" si="15"/>
        <v>246800</v>
      </c>
      <c r="J70" s="2">
        <v>520000</v>
      </c>
      <c r="K70" s="5">
        <f t="shared" si="16"/>
        <v>12833600</v>
      </c>
      <c r="L70">
        <v>32</v>
      </c>
      <c r="M70" t="s">
        <v>231</v>
      </c>
      <c r="N70" t="s">
        <v>677</v>
      </c>
      <c r="AH70" t="s">
        <v>1373</v>
      </c>
      <c r="AI70" s="5">
        <f t="shared" si="11"/>
        <v>63526320</v>
      </c>
      <c r="AJ70" s="7">
        <f t="shared" si="12"/>
        <v>2.5066197548981629E-3</v>
      </c>
      <c r="AK70">
        <f t="shared" si="13"/>
        <v>2</v>
      </c>
      <c r="AL70" s="7">
        <f t="shared" si="14"/>
        <v>3.4782608695652175E-3</v>
      </c>
    </row>
    <row r="71" spans="1:38" x14ac:dyDescent="0.45">
      <c r="A71">
        <v>1052</v>
      </c>
      <c r="B71" t="s">
        <v>790</v>
      </c>
      <c r="C71" t="s">
        <v>852</v>
      </c>
      <c r="D71" t="s">
        <v>873</v>
      </c>
      <c r="E71">
        <v>20</v>
      </c>
      <c r="H71" s="2">
        <v>8900</v>
      </c>
      <c r="I71" s="5">
        <f t="shared" si="15"/>
        <v>219652</v>
      </c>
      <c r="J71" s="2">
        <v>462800</v>
      </c>
      <c r="K71" s="5">
        <f t="shared" si="16"/>
        <v>11421904</v>
      </c>
      <c r="L71">
        <v>33</v>
      </c>
      <c r="M71" t="s">
        <v>52</v>
      </c>
      <c r="N71" t="s">
        <v>677</v>
      </c>
      <c r="AH71" t="s">
        <v>1379</v>
      </c>
      <c r="AI71" s="5">
        <f t="shared" si="11"/>
        <v>16683680</v>
      </c>
      <c r="AJ71" s="7">
        <f t="shared" si="12"/>
        <v>6.5830417805406299E-4</v>
      </c>
      <c r="AK71">
        <f t="shared" si="13"/>
        <v>1</v>
      </c>
      <c r="AL71" s="7">
        <f t="shared" si="14"/>
        <v>1.7391304347826088E-3</v>
      </c>
    </row>
    <row r="72" spans="1:38" x14ac:dyDescent="0.45">
      <c r="A72">
        <v>1053</v>
      </c>
      <c r="B72" t="s">
        <v>790</v>
      </c>
      <c r="C72" t="s">
        <v>852</v>
      </c>
      <c r="D72" t="s">
        <v>874</v>
      </c>
      <c r="E72">
        <v>21</v>
      </c>
      <c r="H72" s="2">
        <v>6000</v>
      </c>
      <c r="I72" s="5">
        <f t="shared" si="15"/>
        <v>148080</v>
      </c>
      <c r="J72" s="2">
        <v>312000</v>
      </c>
      <c r="K72" s="5">
        <f t="shared" si="16"/>
        <v>7700160</v>
      </c>
      <c r="L72">
        <v>28</v>
      </c>
      <c r="M72" t="s">
        <v>875</v>
      </c>
      <c r="N72" t="s">
        <v>677</v>
      </c>
      <c r="AH72" t="s">
        <v>223</v>
      </c>
      <c r="AI72" s="5">
        <f t="shared" si="11"/>
        <v>5775120</v>
      </c>
      <c r="AJ72" s="7">
        <f t="shared" si="12"/>
        <v>2.2787452317256027E-4</v>
      </c>
      <c r="AK72">
        <f t="shared" si="13"/>
        <v>1</v>
      </c>
      <c r="AL72" s="7">
        <f t="shared" si="14"/>
        <v>1.7391304347826088E-3</v>
      </c>
    </row>
    <row r="73" spans="1:38" x14ac:dyDescent="0.45">
      <c r="A73">
        <v>1054</v>
      </c>
      <c r="B73" t="s">
        <v>790</v>
      </c>
      <c r="C73" t="s">
        <v>852</v>
      </c>
      <c r="D73" t="s">
        <v>876</v>
      </c>
      <c r="E73">
        <v>22</v>
      </c>
      <c r="H73" s="2">
        <v>4800</v>
      </c>
      <c r="I73" s="5">
        <f t="shared" si="15"/>
        <v>118464</v>
      </c>
      <c r="J73" s="2">
        <v>249600</v>
      </c>
      <c r="K73" s="5">
        <f t="shared" si="16"/>
        <v>6160128</v>
      </c>
      <c r="L73">
        <v>22</v>
      </c>
      <c r="M73" t="s">
        <v>63</v>
      </c>
      <c r="N73" t="s">
        <v>677</v>
      </c>
      <c r="AH73" t="s">
        <v>1395</v>
      </c>
      <c r="AI73" s="5">
        <f t="shared" si="11"/>
        <v>5646784</v>
      </c>
      <c r="AJ73" s="7">
        <f t="shared" si="12"/>
        <v>2.2281064487983672E-4</v>
      </c>
      <c r="AK73">
        <f t="shared" si="13"/>
        <v>1</v>
      </c>
      <c r="AL73" s="7">
        <f t="shared" si="14"/>
        <v>1.7391304347826088E-3</v>
      </c>
    </row>
    <row r="74" spans="1:38" x14ac:dyDescent="0.45">
      <c r="A74">
        <v>1055</v>
      </c>
      <c r="B74" t="s">
        <v>790</v>
      </c>
      <c r="C74" t="s">
        <v>852</v>
      </c>
      <c r="D74" t="s">
        <v>877</v>
      </c>
      <c r="E74">
        <v>23</v>
      </c>
      <c r="H74" s="2">
        <v>4800</v>
      </c>
      <c r="I74" s="5">
        <f t="shared" si="15"/>
        <v>118464</v>
      </c>
      <c r="J74" s="2">
        <v>249600</v>
      </c>
      <c r="K74" s="5">
        <f t="shared" si="16"/>
        <v>6160128</v>
      </c>
      <c r="L74">
        <v>22</v>
      </c>
      <c r="M74" t="s">
        <v>62</v>
      </c>
      <c r="N74" t="s">
        <v>677</v>
      </c>
    </row>
    <row r="75" spans="1:38" x14ac:dyDescent="0.45">
      <c r="A75">
        <v>1056</v>
      </c>
      <c r="B75" t="s">
        <v>790</v>
      </c>
      <c r="C75" t="s">
        <v>852</v>
      </c>
      <c r="D75" t="s">
        <v>878</v>
      </c>
      <c r="E75">
        <v>24</v>
      </c>
      <c r="H75" s="2">
        <v>3000</v>
      </c>
      <c r="I75" s="5">
        <f t="shared" si="15"/>
        <v>74040</v>
      </c>
      <c r="J75" s="2">
        <v>156000</v>
      </c>
      <c r="K75" s="5">
        <f t="shared" si="16"/>
        <v>3850080</v>
      </c>
      <c r="L75">
        <v>24</v>
      </c>
      <c r="M75" t="s">
        <v>65</v>
      </c>
      <c r="N75" t="s">
        <v>677</v>
      </c>
      <c r="AH75" t="s">
        <v>1454</v>
      </c>
      <c r="AI75" s="6">
        <f>SUM(AI12:AI73)</f>
        <v>25343421105.599998</v>
      </c>
      <c r="AK75">
        <f>SUM(AK12:AK73)</f>
        <v>575</v>
      </c>
    </row>
    <row r="76" spans="1:38" x14ac:dyDescent="0.45">
      <c r="A76">
        <v>1057</v>
      </c>
      <c r="B76" t="s">
        <v>790</v>
      </c>
      <c r="C76" t="s">
        <v>879</v>
      </c>
      <c r="D76" t="s">
        <v>880</v>
      </c>
      <c r="E76">
        <v>1</v>
      </c>
      <c r="H76" s="2">
        <v>351000</v>
      </c>
      <c r="I76" s="5">
        <f t="shared" si="15"/>
        <v>8662680</v>
      </c>
      <c r="J76" s="2">
        <v>18252000</v>
      </c>
      <c r="K76" s="5">
        <f t="shared" si="16"/>
        <v>450459360</v>
      </c>
      <c r="L76">
        <v>30</v>
      </c>
      <c r="M76" t="s">
        <v>20</v>
      </c>
      <c r="N76" t="s">
        <v>317</v>
      </c>
    </row>
    <row r="77" spans="1:38" x14ac:dyDescent="0.45">
      <c r="A77">
        <v>1058</v>
      </c>
      <c r="B77" t="s">
        <v>790</v>
      </c>
      <c r="C77" t="s">
        <v>879</v>
      </c>
      <c r="D77" t="s">
        <v>881</v>
      </c>
      <c r="E77">
        <v>2</v>
      </c>
      <c r="H77" s="2">
        <v>263000</v>
      </c>
      <c r="I77" s="5">
        <f t="shared" si="15"/>
        <v>6490840</v>
      </c>
      <c r="J77" s="2">
        <v>13676000</v>
      </c>
      <c r="K77" s="5">
        <f t="shared" si="16"/>
        <v>337523680</v>
      </c>
      <c r="L77">
        <v>34</v>
      </c>
      <c r="M77" t="s">
        <v>45</v>
      </c>
      <c r="N77" t="s">
        <v>34</v>
      </c>
    </row>
    <row r="78" spans="1:38" x14ac:dyDescent="0.45">
      <c r="A78">
        <v>1059</v>
      </c>
      <c r="B78" t="s">
        <v>790</v>
      </c>
      <c r="C78" t="s">
        <v>879</v>
      </c>
      <c r="D78" t="s">
        <v>882</v>
      </c>
      <c r="E78">
        <v>3</v>
      </c>
      <c r="H78" s="2">
        <v>262000</v>
      </c>
      <c r="I78" s="5">
        <f t="shared" si="15"/>
        <v>6466160</v>
      </c>
      <c r="J78" s="2">
        <v>13624000</v>
      </c>
      <c r="K78" s="5">
        <f t="shared" si="16"/>
        <v>336240320</v>
      </c>
      <c r="L78">
        <v>29</v>
      </c>
      <c r="M78" t="s">
        <v>166</v>
      </c>
      <c r="N78" t="s">
        <v>677</v>
      </c>
    </row>
    <row r="79" spans="1:38" x14ac:dyDescent="0.45">
      <c r="A79">
        <v>1060</v>
      </c>
      <c r="B79" t="s">
        <v>790</v>
      </c>
      <c r="C79" t="s">
        <v>879</v>
      </c>
      <c r="D79" t="s">
        <v>883</v>
      </c>
      <c r="E79">
        <v>4</v>
      </c>
      <c r="H79" s="2">
        <v>253000</v>
      </c>
      <c r="I79" s="5">
        <f t="shared" si="15"/>
        <v>6244040</v>
      </c>
      <c r="J79" s="2">
        <v>13156000</v>
      </c>
      <c r="K79" s="5">
        <f t="shared" si="16"/>
        <v>324690080</v>
      </c>
      <c r="L79">
        <v>28</v>
      </c>
      <c r="M79" t="s">
        <v>28</v>
      </c>
      <c r="N79" t="s">
        <v>884</v>
      </c>
    </row>
    <row r="80" spans="1:38" x14ac:dyDescent="0.45">
      <c r="A80">
        <v>1061</v>
      </c>
      <c r="B80" t="s">
        <v>790</v>
      </c>
      <c r="C80" t="s">
        <v>879</v>
      </c>
      <c r="D80" t="s">
        <v>885</v>
      </c>
      <c r="E80">
        <v>5</v>
      </c>
      <c r="H80" s="2">
        <v>154000</v>
      </c>
      <c r="I80" s="5">
        <f t="shared" si="15"/>
        <v>3800720</v>
      </c>
      <c r="J80" s="2">
        <v>8008000</v>
      </c>
      <c r="K80" s="5">
        <f t="shared" si="16"/>
        <v>197637440</v>
      </c>
      <c r="L80">
        <v>21</v>
      </c>
      <c r="M80" t="s">
        <v>20</v>
      </c>
      <c r="N80" t="s">
        <v>886</v>
      </c>
    </row>
    <row r="81" spans="1:14" x14ac:dyDescent="0.45">
      <c r="A81">
        <v>1062</v>
      </c>
      <c r="B81" t="s">
        <v>790</v>
      </c>
      <c r="C81" t="s">
        <v>879</v>
      </c>
      <c r="D81" t="s">
        <v>887</v>
      </c>
      <c r="E81">
        <v>6</v>
      </c>
      <c r="H81" s="2">
        <v>141000</v>
      </c>
      <c r="I81" s="5">
        <f t="shared" si="15"/>
        <v>3479880</v>
      </c>
      <c r="J81" s="2">
        <v>7332000</v>
      </c>
      <c r="K81" s="5">
        <f t="shared" si="16"/>
        <v>180953760</v>
      </c>
      <c r="L81">
        <v>26</v>
      </c>
      <c r="M81" t="s">
        <v>30</v>
      </c>
      <c r="N81" t="s">
        <v>677</v>
      </c>
    </row>
    <row r="82" spans="1:14" x14ac:dyDescent="0.45">
      <c r="A82">
        <v>1063</v>
      </c>
      <c r="B82" t="s">
        <v>790</v>
      </c>
      <c r="C82" t="s">
        <v>879</v>
      </c>
      <c r="D82" t="s">
        <v>888</v>
      </c>
      <c r="E82">
        <v>7</v>
      </c>
      <c r="H82" s="2">
        <v>141000</v>
      </c>
      <c r="I82" s="5">
        <f t="shared" si="15"/>
        <v>3479880</v>
      </c>
      <c r="J82" s="2">
        <v>7332000</v>
      </c>
      <c r="K82" s="5">
        <f t="shared" si="16"/>
        <v>180953760</v>
      </c>
      <c r="L82">
        <v>27</v>
      </c>
      <c r="M82" t="s">
        <v>678</v>
      </c>
      <c r="N82" t="s">
        <v>795</v>
      </c>
    </row>
    <row r="83" spans="1:14" x14ac:dyDescent="0.45">
      <c r="A83">
        <v>1064</v>
      </c>
      <c r="B83" t="s">
        <v>790</v>
      </c>
      <c r="C83" t="s">
        <v>879</v>
      </c>
      <c r="D83" t="s">
        <v>889</v>
      </c>
      <c r="E83">
        <v>8</v>
      </c>
      <c r="H83" s="2">
        <v>107000</v>
      </c>
      <c r="I83" s="5">
        <f t="shared" si="15"/>
        <v>2640760</v>
      </c>
      <c r="J83" s="2">
        <v>5564000</v>
      </c>
      <c r="K83" s="5">
        <f t="shared" si="16"/>
        <v>137319520</v>
      </c>
      <c r="L83">
        <v>28</v>
      </c>
      <c r="M83" t="s">
        <v>26</v>
      </c>
      <c r="N83" t="s">
        <v>890</v>
      </c>
    </row>
    <row r="84" spans="1:14" x14ac:dyDescent="0.45">
      <c r="A84">
        <v>1065</v>
      </c>
      <c r="B84" t="s">
        <v>790</v>
      </c>
      <c r="C84" t="s">
        <v>879</v>
      </c>
      <c r="D84" t="s">
        <v>891</v>
      </c>
      <c r="E84">
        <v>9</v>
      </c>
      <c r="H84" s="2">
        <v>106000</v>
      </c>
      <c r="I84" s="5">
        <f t="shared" si="15"/>
        <v>2616080</v>
      </c>
      <c r="J84" s="2">
        <v>5512000</v>
      </c>
      <c r="K84" s="5">
        <f t="shared" si="16"/>
        <v>136036160</v>
      </c>
      <c r="L84">
        <v>25</v>
      </c>
      <c r="M84" t="s">
        <v>863</v>
      </c>
      <c r="N84" t="s">
        <v>317</v>
      </c>
    </row>
    <row r="85" spans="1:14" x14ac:dyDescent="0.45">
      <c r="A85">
        <v>1066</v>
      </c>
      <c r="B85" t="s">
        <v>790</v>
      </c>
      <c r="C85" t="s">
        <v>879</v>
      </c>
      <c r="D85" t="s">
        <v>892</v>
      </c>
      <c r="E85">
        <v>10</v>
      </c>
      <c r="H85" s="2">
        <v>85000</v>
      </c>
      <c r="I85" s="5">
        <f t="shared" si="15"/>
        <v>2097800</v>
      </c>
      <c r="J85" s="2">
        <v>4420000</v>
      </c>
      <c r="K85" s="5">
        <f t="shared" si="16"/>
        <v>109085600</v>
      </c>
      <c r="L85">
        <v>29</v>
      </c>
      <c r="M85" t="s">
        <v>75</v>
      </c>
      <c r="N85" t="s">
        <v>801</v>
      </c>
    </row>
    <row r="86" spans="1:14" x14ac:dyDescent="0.45">
      <c r="A86">
        <v>1067</v>
      </c>
      <c r="B86" t="s">
        <v>790</v>
      </c>
      <c r="C86" t="s">
        <v>879</v>
      </c>
      <c r="D86" t="s">
        <v>893</v>
      </c>
      <c r="E86">
        <v>11</v>
      </c>
      <c r="H86" s="2">
        <v>84000</v>
      </c>
      <c r="I86" s="5">
        <f t="shared" si="15"/>
        <v>2073120</v>
      </c>
      <c r="J86" s="2">
        <v>4368000</v>
      </c>
      <c r="K86" s="5">
        <f t="shared" si="16"/>
        <v>107802240</v>
      </c>
      <c r="L86">
        <v>26</v>
      </c>
      <c r="M86" t="s">
        <v>894</v>
      </c>
      <c r="N86" t="s">
        <v>677</v>
      </c>
    </row>
    <row r="87" spans="1:14" x14ac:dyDescent="0.45">
      <c r="A87">
        <v>1068</v>
      </c>
      <c r="B87" t="s">
        <v>790</v>
      </c>
      <c r="C87" t="s">
        <v>879</v>
      </c>
      <c r="D87" t="s">
        <v>895</v>
      </c>
      <c r="E87">
        <v>12</v>
      </c>
      <c r="H87" s="2">
        <v>82000</v>
      </c>
      <c r="I87" s="5">
        <f t="shared" si="15"/>
        <v>2023760</v>
      </c>
      <c r="J87" s="2">
        <v>4264000</v>
      </c>
      <c r="K87" s="5">
        <f t="shared" si="16"/>
        <v>105235520</v>
      </c>
      <c r="L87">
        <v>26</v>
      </c>
      <c r="M87" t="s">
        <v>17</v>
      </c>
      <c r="N87" t="s">
        <v>34</v>
      </c>
    </row>
    <row r="88" spans="1:14" x14ac:dyDescent="0.45">
      <c r="A88">
        <v>1069</v>
      </c>
      <c r="B88" t="s">
        <v>790</v>
      </c>
      <c r="C88" t="s">
        <v>879</v>
      </c>
      <c r="D88" t="s">
        <v>896</v>
      </c>
      <c r="E88">
        <v>13</v>
      </c>
      <c r="H88" s="2">
        <v>82000</v>
      </c>
      <c r="I88" s="5">
        <f t="shared" si="15"/>
        <v>2023760</v>
      </c>
      <c r="J88" s="2">
        <v>4264000</v>
      </c>
      <c r="K88" s="5">
        <f t="shared" si="16"/>
        <v>105235520</v>
      </c>
      <c r="L88">
        <v>26</v>
      </c>
      <c r="M88" t="s">
        <v>20</v>
      </c>
      <c r="N88" t="s">
        <v>18</v>
      </c>
    </row>
    <row r="89" spans="1:14" x14ac:dyDescent="0.45">
      <c r="A89">
        <v>1070</v>
      </c>
      <c r="B89" t="s">
        <v>790</v>
      </c>
      <c r="C89" t="s">
        <v>879</v>
      </c>
      <c r="D89" t="s">
        <v>897</v>
      </c>
      <c r="E89">
        <v>14</v>
      </c>
      <c r="H89" s="2">
        <v>76000</v>
      </c>
      <c r="I89" s="5">
        <f t="shared" si="15"/>
        <v>1875680</v>
      </c>
      <c r="J89" s="2">
        <v>3952000</v>
      </c>
      <c r="K89" s="5">
        <f t="shared" si="16"/>
        <v>97535360</v>
      </c>
      <c r="L89">
        <v>32</v>
      </c>
      <c r="M89" t="s">
        <v>17</v>
      </c>
      <c r="N89" t="s">
        <v>106</v>
      </c>
    </row>
    <row r="90" spans="1:14" x14ac:dyDescent="0.45">
      <c r="A90">
        <v>1071</v>
      </c>
      <c r="B90" t="s">
        <v>790</v>
      </c>
      <c r="C90" t="s">
        <v>879</v>
      </c>
      <c r="D90" t="s">
        <v>898</v>
      </c>
      <c r="E90">
        <v>15</v>
      </c>
      <c r="H90" s="2">
        <v>72000</v>
      </c>
      <c r="I90" s="5">
        <f t="shared" si="15"/>
        <v>1776960</v>
      </c>
      <c r="J90" s="2">
        <v>3744000</v>
      </c>
      <c r="K90" s="5">
        <f t="shared" si="16"/>
        <v>92401920</v>
      </c>
      <c r="L90">
        <v>30</v>
      </c>
      <c r="M90" t="s">
        <v>17</v>
      </c>
      <c r="N90" t="s">
        <v>899</v>
      </c>
    </row>
    <row r="91" spans="1:14" x14ac:dyDescent="0.45">
      <c r="A91">
        <v>1072</v>
      </c>
      <c r="B91" t="s">
        <v>790</v>
      </c>
      <c r="C91" t="s">
        <v>879</v>
      </c>
      <c r="D91" t="s">
        <v>900</v>
      </c>
      <c r="E91">
        <v>16</v>
      </c>
      <c r="H91" s="2">
        <v>65000</v>
      </c>
      <c r="I91" s="5">
        <f t="shared" si="15"/>
        <v>1604200</v>
      </c>
      <c r="J91" s="2">
        <v>3380000</v>
      </c>
      <c r="K91" s="5">
        <f t="shared" si="16"/>
        <v>83418400</v>
      </c>
      <c r="L91">
        <v>22</v>
      </c>
      <c r="M91" t="s">
        <v>20</v>
      </c>
      <c r="N91" t="s">
        <v>106</v>
      </c>
    </row>
    <row r="92" spans="1:14" x14ac:dyDescent="0.45">
      <c r="A92">
        <v>1073</v>
      </c>
      <c r="B92" t="s">
        <v>790</v>
      </c>
      <c r="C92" t="s">
        <v>879</v>
      </c>
      <c r="D92" t="s">
        <v>901</v>
      </c>
      <c r="E92">
        <v>17</v>
      </c>
      <c r="H92" s="2">
        <v>64000</v>
      </c>
      <c r="I92" s="5">
        <f t="shared" si="15"/>
        <v>1579520</v>
      </c>
      <c r="J92" s="2">
        <v>3328000</v>
      </c>
      <c r="K92" s="5">
        <f t="shared" si="16"/>
        <v>82135040</v>
      </c>
      <c r="L92">
        <v>23</v>
      </c>
      <c r="M92" t="s">
        <v>22</v>
      </c>
      <c r="N92" t="s">
        <v>106</v>
      </c>
    </row>
    <row r="93" spans="1:14" x14ac:dyDescent="0.45">
      <c r="A93">
        <v>1074</v>
      </c>
      <c r="B93" t="s">
        <v>790</v>
      </c>
      <c r="C93" t="s">
        <v>879</v>
      </c>
      <c r="D93" t="s">
        <v>902</v>
      </c>
      <c r="E93">
        <v>18</v>
      </c>
      <c r="H93" s="2">
        <v>52000</v>
      </c>
      <c r="I93" s="5">
        <f t="shared" si="15"/>
        <v>1283360</v>
      </c>
      <c r="J93" s="2">
        <v>2704000</v>
      </c>
      <c r="K93" s="5">
        <f t="shared" si="16"/>
        <v>66734720</v>
      </c>
      <c r="L93">
        <v>31</v>
      </c>
      <c r="M93" t="s">
        <v>66</v>
      </c>
      <c r="N93" t="s">
        <v>401</v>
      </c>
    </row>
    <row r="94" spans="1:14" x14ac:dyDescent="0.45">
      <c r="A94">
        <v>1075</v>
      </c>
      <c r="B94" t="s">
        <v>790</v>
      </c>
      <c r="C94" t="s">
        <v>879</v>
      </c>
      <c r="D94" t="s">
        <v>903</v>
      </c>
      <c r="E94">
        <v>19</v>
      </c>
      <c r="H94" s="2">
        <v>33000</v>
      </c>
      <c r="I94" s="5">
        <f t="shared" si="15"/>
        <v>814440</v>
      </c>
      <c r="J94" s="2">
        <v>1716000</v>
      </c>
      <c r="K94" s="5">
        <f t="shared" si="16"/>
        <v>42350880</v>
      </c>
      <c r="L94">
        <v>30</v>
      </c>
      <c r="M94" t="s">
        <v>28</v>
      </c>
      <c r="N94" t="s">
        <v>317</v>
      </c>
    </row>
    <row r="95" spans="1:14" x14ac:dyDescent="0.45">
      <c r="A95">
        <v>1076</v>
      </c>
      <c r="B95" t="s">
        <v>790</v>
      </c>
      <c r="C95" t="s">
        <v>879</v>
      </c>
      <c r="D95" t="s">
        <v>904</v>
      </c>
      <c r="E95">
        <v>20</v>
      </c>
      <c r="H95" s="2">
        <v>28000</v>
      </c>
      <c r="I95" s="5">
        <f t="shared" si="15"/>
        <v>691040</v>
      </c>
      <c r="J95" s="2">
        <v>1456000</v>
      </c>
      <c r="K95" s="5">
        <f t="shared" si="16"/>
        <v>35934080</v>
      </c>
      <c r="L95">
        <v>27</v>
      </c>
      <c r="M95" t="s">
        <v>50</v>
      </c>
      <c r="N95" t="s">
        <v>18</v>
      </c>
    </row>
    <row r="96" spans="1:14" x14ac:dyDescent="0.45">
      <c r="A96">
        <v>1077</v>
      </c>
      <c r="B96" t="s">
        <v>790</v>
      </c>
      <c r="C96" t="s">
        <v>879</v>
      </c>
      <c r="D96" t="s">
        <v>905</v>
      </c>
      <c r="E96">
        <v>21</v>
      </c>
      <c r="H96" s="2">
        <v>9100</v>
      </c>
      <c r="I96" s="5">
        <f t="shared" si="15"/>
        <v>224588</v>
      </c>
      <c r="J96" s="2">
        <v>473200</v>
      </c>
      <c r="K96" s="5">
        <f t="shared" si="16"/>
        <v>11678576</v>
      </c>
      <c r="L96">
        <v>23</v>
      </c>
      <c r="M96" t="s">
        <v>45</v>
      </c>
      <c r="N96" t="s">
        <v>812</v>
      </c>
    </row>
    <row r="97" spans="1:14" x14ac:dyDescent="0.45">
      <c r="A97">
        <v>1078</v>
      </c>
      <c r="B97" t="s">
        <v>790</v>
      </c>
      <c r="C97" t="s">
        <v>906</v>
      </c>
      <c r="D97" t="s">
        <v>907</v>
      </c>
      <c r="E97">
        <v>1</v>
      </c>
      <c r="H97" s="2">
        <v>287000</v>
      </c>
      <c r="I97" s="5">
        <f t="shared" si="15"/>
        <v>7083160</v>
      </c>
      <c r="J97" s="2">
        <v>14924000</v>
      </c>
      <c r="K97" s="5">
        <f t="shared" si="16"/>
        <v>368324320</v>
      </c>
      <c r="L97">
        <v>24</v>
      </c>
      <c r="M97" t="s">
        <v>73</v>
      </c>
      <c r="N97" t="s">
        <v>317</v>
      </c>
    </row>
    <row r="98" spans="1:14" x14ac:dyDescent="0.45">
      <c r="A98">
        <v>1079</v>
      </c>
      <c r="B98" t="s">
        <v>790</v>
      </c>
      <c r="C98" t="s">
        <v>906</v>
      </c>
      <c r="D98" t="s">
        <v>908</v>
      </c>
      <c r="E98">
        <v>2</v>
      </c>
      <c r="H98" s="2">
        <v>263000</v>
      </c>
      <c r="I98" s="5">
        <f t="shared" si="15"/>
        <v>6490840</v>
      </c>
      <c r="J98" s="2">
        <v>13676000</v>
      </c>
      <c r="K98" s="5">
        <f t="shared" si="16"/>
        <v>337523680</v>
      </c>
      <c r="L98">
        <v>27</v>
      </c>
      <c r="M98" t="s">
        <v>17</v>
      </c>
      <c r="N98" t="s">
        <v>317</v>
      </c>
    </row>
    <row r="99" spans="1:14" x14ac:dyDescent="0.45">
      <c r="A99">
        <v>1080</v>
      </c>
      <c r="B99" t="s">
        <v>790</v>
      </c>
      <c r="C99" t="s">
        <v>906</v>
      </c>
      <c r="D99" t="s">
        <v>909</v>
      </c>
      <c r="E99">
        <v>3</v>
      </c>
      <c r="H99" s="2">
        <v>253000</v>
      </c>
      <c r="I99" s="5">
        <f t="shared" si="15"/>
        <v>6244040</v>
      </c>
      <c r="J99" s="2">
        <v>13156000</v>
      </c>
      <c r="K99" s="5">
        <f t="shared" si="16"/>
        <v>324690080</v>
      </c>
      <c r="L99">
        <v>32</v>
      </c>
      <c r="M99" t="s">
        <v>26</v>
      </c>
      <c r="N99" t="s">
        <v>677</v>
      </c>
    </row>
    <row r="100" spans="1:14" x14ac:dyDescent="0.45">
      <c r="A100">
        <v>1081</v>
      </c>
      <c r="B100" t="s">
        <v>790</v>
      </c>
      <c r="C100" t="s">
        <v>906</v>
      </c>
      <c r="D100" t="s">
        <v>910</v>
      </c>
      <c r="E100">
        <v>4</v>
      </c>
      <c r="H100" s="2">
        <v>231000</v>
      </c>
      <c r="I100" s="5">
        <f t="shared" si="15"/>
        <v>5701080</v>
      </c>
      <c r="J100" s="2">
        <v>12012000</v>
      </c>
      <c r="K100" s="5">
        <f t="shared" si="16"/>
        <v>296456160</v>
      </c>
      <c r="L100">
        <v>32</v>
      </c>
      <c r="M100" t="s">
        <v>22</v>
      </c>
      <c r="N100" t="s">
        <v>677</v>
      </c>
    </row>
    <row r="101" spans="1:14" x14ac:dyDescent="0.45">
      <c r="A101">
        <v>1082</v>
      </c>
      <c r="B101" t="s">
        <v>790</v>
      </c>
      <c r="C101" t="s">
        <v>906</v>
      </c>
      <c r="D101" t="s">
        <v>911</v>
      </c>
      <c r="E101">
        <v>5</v>
      </c>
      <c r="H101" s="2">
        <v>164000</v>
      </c>
      <c r="I101" s="5">
        <f t="shared" si="15"/>
        <v>4047520</v>
      </c>
      <c r="J101" s="2">
        <v>8528000</v>
      </c>
      <c r="K101" s="5">
        <f t="shared" si="16"/>
        <v>210471040</v>
      </c>
      <c r="L101">
        <v>29</v>
      </c>
      <c r="M101" t="s">
        <v>94</v>
      </c>
      <c r="N101" t="s">
        <v>677</v>
      </c>
    </row>
    <row r="102" spans="1:14" x14ac:dyDescent="0.45">
      <c r="A102">
        <v>1083</v>
      </c>
      <c r="B102" t="s">
        <v>790</v>
      </c>
      <c r="C102" t="s">
        <v>906</v>
      </c>
      <c r="D102" t="s">
        <v>912</v>
      </c>
      <c r="E102">
        <v>6</v>
      </c>
      <c r="H102" s="2">
        <v>164000</v>
      </c>
      <c r="I102" s="5">
        <f t="shared" si="15"/>
        <v>4047520</v>
      </c>
      <c r="J102" s="2">
        <v>8528000</v>
      </c>
      <c r="K102" s="5">
        <f t="shared" si="16"/>
        <v>210471040</v>
      </c>
      <c r="L102">
        <v>24</v>
      </c>
      <c r="M102" t="s">
        <v>63</v>
      </c>
      <c r="N102" t="s">
        <v>913</v>
      </c>
    </row>
    <row r="103" spans="1:14" x14ac:dyDescent="0.45">
      <c r="A103">
        <v>1084</v>
      </c>
      <c r="B103" t="s">
        <v>790</v>
      </c>
      <c r="C103" t="s">
        <v>906</v>
      </c>
      <c r="D103" t="s">
        <v>914</v>
      </c>
      <c r="E103">
        <v>7</v>
      </c>
      <c r="H103" s="2">
        <v>158000</v>
      </c>
      <c r="I103" s="5">
        <f t="shared" si="15"/>
        <v>3899440</v>
      </c>
      <c r="J103" s="2">
        <v>8216000</v>
      </c>
      <c r="K103" s="5">
        <f t="shared" si="16"/>
        <v>202770880</v>
      </c>
      <c r="L103">
        <v>27</v>
      </c>
      <c r="M103" t="s">
        <v>24</v>
      </c>
      <c r="N103" t="s">
        <v>913</v>
      </c>
    </row>
    <row r="104" spans="1:14" x14ac:dyDescent="0.45">
      <c r="A104">
        <v>1085</v>
      </c>
      <c r="B104" t="s">
        <v>790</v>
      </c>
      <c r="C104" t="s">
        <v>906</v>
      </c>
      <c r="D104" t="s">
        <v>915</v>
      </c>
      <c r="E104">
        <v>8</v>
      </c>
      <c r="H104" s="2">
        <v>158000</v>
      </c>
      <c r="I104" s="5">
        <f t="shared" si="15"/>
        <v>3899440</v>
      </c>
      <c r="J104" s="2">
        <v>8216000</v>
      </c>
      <c r="K104" s="5">
        <f t="shared" si="16"/>
        <v>202770880</v>
      </c>
      <c r="L104">
        <v>33</v>
      </c>
      <c r="M104" t="s">
        <v>38</v>
      </c>
      <c r="N104" t="s">
        <v>18</v>
      </c>
    </row>
    <row r="105" spans="1:14" x14ac:dyDescent="0.45">
      <c r="A105">
        <v>1086</v>
      </c>
      <c r="B105" t="s">
        <v>790</v>
      </c>
      <c r="C105" t="s">
        <v>906</v>
      </c>
      <c r="D105" t="s">
        <v>916</v>
      </c>
      <c r="E105">
        <v>9</v>
      </c>
      <c r="H105" s="2">
        <v>250000</v>
      </c>
      <c r="I105" s="5">
        <f t="shared" si="15"/>
        <v>6170000</v>
      </c>
      <c r="J105" s="2">
        <v>7800000</v>
      </c>
      <c r="K105" s="5">
        <f t="shared" si="16"/>
        <v>192504000</v>
      </c>
      <c r="L105">
        <v>32</v>
      </c>
      <c r="M105" t="s">
        <v>105</v>
      </c>
      <c r="N105" t="s">
        <v>917</v>
      </c>
    </row>
    <row r="106" spans="1:14" x14ac:dyDescent="0.45">
      <c r="A106">
        <v>1087</v>
      </c>
      <c r="B106" t="s">
        <v>790</v>
      </c>
      <c r="C106" t="s">
        <v>906</v>
      </c>
      <c r="D106" t="s">
        <v>918</v>
      </c>
      <c r="E106">
        <v>10</v>
      </c>
      <c r="H106" s="2">
        <v>141000</v>
      </c>
      <c r="I106" s="5">
        <f t="shared" si="15"/>
        <v>3479880</v>
      </c>
      <c r="J106" s="2">
        <v>7332000</v>
      </c>
      <c r="K106" s="5">
        <f t="shared" si="16"/>
        <v>180953760</v>
      </c>
      <c r="L106">
        <v>29</v>
      </c>
      <c r="M106" t="s">
        <v>28</v>
      </c>
      <c r="N106" t="s">
        <v>799</v>
      </c>
    </row>
    <row r="107" spans="1:14" x14ac:dyDescent="0.45">
      <c r="A107">
        <v>1088</v>
      </c>
      <c r="B107" t="s">
        <v>790</v>
      </c>
      <c r="C107" t="s">
        <v>906</v>
      </c>
      <c r="D107" t="s">
        <v>919</v>
      </c>
      <c r="E107">
        <v>11</v>
      </c>
      <c r="H107" s="2">
        <v>110000</v>
      </c>
      <c r="I107" s="5">
        <f t="shared" si="15"/>
        <v>2714800</v>
      </c>
      <c r="J107" s="2">
        <v>5720000</v>
      </c>
      <c r="K107" s="5">
        <f t="shared" si="16"/>
        <v>141169600</v>
      </c>
      <c r="L107">
        <v>21</v>
      </c>
      <c r="M107" t="s">
        <v>73</v>
      </c>
      <c r="N107" t="s">
        <v>677</v>
      </c>
    </row>
    <row r="108" spans="1:14" x14ac:dyDescent="0.45">
      <c r="A108">
        <v>1089</v>
      </c>
      <c r="B108" t="s">
        <v>790</v>
      </c>
      <c r="C108" t="s">
        <v>906</v>
      </c>
      <c r="D108" t="s">
        <v>920</v>
      </c>
      <c r="E108">
        <v>12</v>
      </c>
      <c r="H108" s="2">
        <v>103000</v>
      </c>
      <c r="I108" s="5">
        <f t="shared" si="15"/>
        <v>2542040</v>
      </c>
      <c r="J108" s="2">
        <v>5356000</v>
      </c>
      <c r="K108" s="5">
        <f t="shared" si="16"/>
        <v>132186080</v>
      </c>
      <c r="L108">
        <v>34</v>
      </c>
      <c r="M108" t="s">
        <v>17</v>
      </c>
      <c r="N108" t="s">
        <v>677</v>
      </c>
    </row>
    <row r="109" spans="1:14" x14ac:dyDescent="0.45">
      <c r="A109">
        <v>1090</v>
      </c>
      <c r="B109" t="s">
        <v>790</v>
      </c>
      <c r="C109" t="s">
        <v>906</v>
      </c>
      <c r="D109" t="s">
        <v>921</v>
      </c>
      <c r="E109">
        <v>13</v>
      </c>
      <c r="H109" s="2">
        <v>98000</v>
      </c>
      <c r="I109" s="5">
        <f t="shared" si="15"/>
        <v>2418640</v>
      </c>
      <c r="J109" s="2">
        <v>5096000</v>
      </c>
      <c r="K109" s="5">
        <f t="shared" si="16"/>
        <v>125769280</v>
      </c>
      <c r="L109">
        <v>31</v>
      </c>
      <c r="M109" t="s">
        <v>28</v>
      </c>
      <c r="N109" t="s">
        <v>106</v>
      </c>
    </row>
    <row r="110" spans="1:14" x14ac:dyDescent="0.45">
      <c r="A110">
        <v>1091</v>
      </c>
      <c r="B110" t="s">
        <v>790</v>
      </c>
      <c r="C110" t="s">
        <v>906</v>
      </c>
      <c r="D110" t="s">
        <v>922</v>
      </c>
      <c r="E110">
        <v>14</v>
      </c>
      <c r="H110" s="2">
        <v>98000</v>
      </c>
      <c r="I110" s="5">
        <f t="shared" si="15"/>
        <v>2418640</v>
      </c>
      <c r="J110" s="2">
        <v>5096000</v>
      </c>
      <c r="K110" s="5">
        <f t="shared" si="16"/>
        <v>125769280</v>
      </c>
      <c r="L110">
        <v>30</v>
      </c>
      <c r="M110" t="s">
        <v>105</v>
      </c>
      <c r="N110" t="s">
        <v>923</v>
      </c>
    </row>
    <row r="111" spans="1:14" x14ac:dyDescent="0.45">
      <c r="A111">
        <v>1092</v>
      </c>
      <c r="B111" t="s">
        <v>790</v>
      </c>
      <c r="C111" t="s">
        <v>906</v>
      </c>
      <c r="D111" t="s">
        <v>924</v>
      </c>
      <c r="E111">
        <v>15</v>
      </c>
      <c r="H111" s="2">
        <v>97000</v>
      </c>
      <c r="I111" s="5">
        <f t="shared" si="15"/>
        <v>2393960</v>
      </c>
      <c r="J111" s="2">
        <v>5044000</v>
      </c>
      <c r="K111" s="5">
        <f t="shared" si="16"/>
        <v>124485920</v>
      </c>
      <c r="L111">
        <v>26</v>
      </c>
      <c r="M111" t="s">
        <v>17</v>
      </c>
      <c r="N111" t="s">
        <v>317</v>
      </c>
    </row>
    <row r="112" spans="1:14" x14ac:dyDescent="0.45">
      <c r="A112">
        <v>1093</v>
      </c>
      <c r="B112" t="s">
        <v>790</v>
      </c>
      <c r="C112" t="s">
        <v>906</v>
      </c>
      <c r="D112" t="s">
        <v>925</v>
      </c>
      <c r="E112">
        <v>16</v>
      </c>
      <c r="H112" s="2">
        <v>69000</v>
      </c>
      <c r="I112" s="5">
        <f t="shared" si="15"/>
        <v>1702920</v>
      </c>
      <c r="J112" s="2">
        <v>3588000</v>
      </c>
      <c r="K112" s="5">
        <f t="shared" si="16"/>
        <v>88551840</v>
      </c>
      <c r="L112">
        <v>18</v>
      </c>
      <c r="M112" t="s">
        <v>105</v>
      </c>
      <c r="N112" t="s">
        <v>677</v>
      </c>
    </row>
    <row r="113" spans="1:14" x14ac:dyDescent="0.45">
      <c r="A113">
        <v>1094</v>
      </c>
      <c r="B113" t="s">
        <v>790</v>
      </c>
      <c r="C113" t="s">
        <v>906</v>
      </c>
      <c r="D113" t="s">
        <v>926</v>
      </c>
      <c r="E113">
        <v>17</v>
      </c>
      <c r="H113" s="2">
        <v>64000</v>
      </c>
      <c r="I113" s="5">
        <f t="shared" si="15"/>
        <v>1579520</v>
      </c>
      <c r="J113" s="2">
        <v>3328000</v>
      </c>
      <c r="K113" s="5">
        <f t="shared" si="16"/>
        <v>82135040</v>
      </c>
      <c r="L113">
        <v>20</v>
      </c>
      <c r="M113" t="s">
        <v>96</v>
      </c>
      <c r="N113" t="s">
        <v>173</v>
      </c>
    </row>
    <row r="114" spans="1:14" x14ac:dyDescent="0.45">
      <c r="A114">
        <v>1095</v>
      </c>
      <c r="B114" t="s">
        <v>790</v>
      </c>
      <c r="C114" t="s">
        <v>906</v>
      </c>
      <c r="D114" t="s">
        <v>927</v>
      </c>
      <c r="E114">
        <v>18</v>
      </c>
      <c r="H114" s="2">
        <v>64000</v>
      </c>
      <c r="I114" s="5">
        <f t="shared" si="15"/>
        <v>1579520</v>
      </c>
      <c r="J114" s="2">
        <v>3328000</v>
      </c>
      <c r="K114" s="5">
        <f t="shared" si="16"/>
        <v>82135040</v>
      </c>
      <c r="L114">
        <v>21</v>
      </c>
      <c r="M114" t="s">
        <v>62</v>
      </c>
      <c r="N114" t="s">
        <v>677</v>
      </c>
    </row>
    <row r="115" spans="1:14" x14ac:dyDescent="0.45">
      <c r="A115">
        <v>1096</v>
      </c>
      <c r="B115" t="s">
        <v>790</v>
      </c>
      <c r="C115" t="s">
        <v>906</v>
      </c>
      <c r="D115" t="s">
        <v>928</v>
      </c>
      <c r="E115">
        <v>19</v>
      </c>
      <c r="H115" s="2">
        <v>51000</v>
      </c>
      <c r="I115" s="5">
        <f t="shared" si="15"/>
        <v>1258680</v>
      </c>
      <c r="J115" s="2">
        <v>2652000</v>
      </c>
      <c r="K115" s="5">
        <f t="shared" si="16"/>
        <v>65451360</v>
      </c>
      <c r="L115">
        <v>20</v>
      </c>
      <c r="M115" t="s">
        <v>17</v>
      </c>
      <c r="N115" t="s">
        <v>677</v>
      </c>
    </row>
    <row r="116" spans="1:14" x14ac:dyDescent="0.45">
      <c r="A116">
        <v>1097</v>
      </c>
      <c r="B116" t="s">
        <v>790</v>
      </c>
      <c r="C116" t="s">
        <v>906</v>
      </c>
      <c r="D116" t="s">
        <v>929</v>
      </c>
      <c r="E116">
        <v>20</v>
      </c>
      <c r="H116" s="2">
        <v>35000</v>
      </c>
      <c r="I116" s="5">
        <f t="shared" si="15"/>
        <v>863800</v>
      </c>
      <c r="J116" s="2">
        <v>1820000</v>
      </c>
      <c r="K116" s="5">
        <f t="shared" si="16"/>
        <v>44917600</v>
      </c>
      <c r="L116">
        <v>22</v>
      </c>
      <c r="M116" t="s">
        <v>17</v>
      </c>
      <c r="N116" t="s">
        <v>34</v>
      </c>
    </row>
    <row r="117" spans="1:14" x14ac:dyDescent="0.45">
      <c r="A117">
        <v>1098</v>
      </c>
      <c r="B117" t="s">
        <v>790</v>
      </c>
      <c r="C117" t="s">
        <v>906</v>
      </c>
      <c r="D117" t="s">
        <v>930</v>
      </c>
      <c r="E117">
        <v>21</v>
      </c>
      <c r="H117" s="2">
        <v>32000</v>
      </c>
      <c r="I117" s="5">
        <f t="shared" si="15"/>
        <v>789760</v>
      </c>
      <c r="J117" s="2">
        <v>1664000</v>
      </c>
      <c r="K117" s="5">
        <f t="shared" si="16"/>
        <v>41067520</v>
      </c>
      <c r="L117">
        <v>18</v>
      </c>
      <c r="M117" t="s">
        <v>50</v>
      </c>
      <c r="N117" t="s">
        <v>677</v>
      </c>
    </row>
    <row r="118" spans="1:14" x14ac:dyDescent="0.45">
      <c r="A118">
        <v>1099</v>
      </c>
      <c r="B118" t="s">
        <v>790</v>
      </c>
      <c r="C118" t="s">
        <v>906</v>
      </c>
      <c r="D118" t="s">
        <v>931</v>
      </c>
      <c r="E118">
        <v>22</v>
      </c>
      <c r="H118" s="2">
        <v>25000</v>
      </c>
      <c r="I118" s="5">
        <f t="shared" si="15"/>
        <v>617000</v>
      </c>
      <c r="J118" s="2">
        <v>1300000</v>
      </c>
      <c r="K118" s="5">
        <f t="shared" si="16"/>
        <v>32084000</v>
      </c>
      <c r="L118">
        <v>30</v>
      </c>
      <c r="M118" t="s">
        <v>45</v>
      </c>
      <c r="N118" t="s">
        <v>913</v>
      </c>
    </row>
    <row r="119" spans="1:14" x14ac:dyDescent="0.45">
      <c r="A119">
        <v>1100</v>
      </c>
      <c r="B119" t="s">
        <v>790</v>
      </c>
      <c r="C119" t="s">
        <v>906</v>
      </c>
      <c r="D119" t="s">
        <v>932</v>
      </c>
      <c r="E119">
        <v>23</v>
      </c>
      <c r="H119" s="2">
        <v>19000</v>
      </c>
      <c r="I119" s="5">
        <f t="shared" si="15"/>
        <v>468920</v>
      </c>
      <c r="J119" s="2">
        <v>988000</v>
      </c>
      <c r="K119" s="5">
        <f t="shared" si="16"/>
        <v>24383840</v>
      </c>
      <c r="L119">
        <v>22</v>
      </c>
      <c r="M119" t="s">
        <v>48</v>
      </c>
      <c r="N119" t="s">
        <v>677</v>
      </c>
    </row>
    <row r="120" spans="1:14" x14ac:dyDescent="0.45">
      <c r="A120">
        <v>1101</v>
      </c>
      <c r="B120" t="s">
        <v>790</v>
      </c>
      <c r="C120" t="s">
        <v>906</v>
      </c>
      <c r="D120" t="s">
        <v>933</v>
      </c>
      <c r="E120">
        <v>24</v>
      </c>
      <c r="H120" s="2">
        <v>15000</v>
      </c>
      <c r="I120" s="5">
        <f t="shared" si="15"/>
        <v>370200</v>
      </c>
      <c r="J120" s="2">
        <v>780000</v>
      </c>
      <c r="K120" s="5">
        <f t="shared" si="16"/>
        <v>19250400</v>
      </c>
      <c r="L120">
        <v>22</v>
      </c>
      <c r="M120" t="s">
        <v>50</v>
      </c>
      <c r="N120" t="s">
        <v>677</v>
      </c>
    </row>
    <row r="121" spans="1:14" x14ac:dyDescent="0.45">
      <c r="A121">
        <v>1102</v>
      </c>
      <c r="B121" t="s">
        <v>790</v>
      </c>
      <c r="C121" t="s">
        <v>906</v>
      </c>
      <c r="D121" t="s">
        <v>934</v>
      </c>
      <c r="E121">
        <v>25</v>
      </c>
      <c r="H121" s="2">
        <v>12000</v>
      </c>
      <c r="I121" s="5">
        <f t="shared" si="15"/>
        <v>296160</v>
      </c>
      <c r="J121" s="2">
        <v>624000</v>
      </c>
      <c r="K121" s="5">
        <f t="shared" si="16"/>
        <v>15400320</v>
      </c>
      <c r="L121">
        <v>22</v>
      </c>
      <c r="M121" t="s">
        <v>28</v>
      </c>
      <c r="N121" t="s">
        <v>677</v>
      </c>
    </row>
    <row r="122" spans="1:14" x14ac:dyDescent="0.45">
      <c r="A122">
        <v>1103</v>
      </c>
      <c r="B122" t="s">
        <v>790</v>
      </c>
      <c r="C122" t="s">
        <v>906</v>
      </c>
      <c r="D122" t="s">
        <v>935</v>
      </c>
      <c r="E122">
        <v>26</v>
      </c>
      <c r="H122" s="2">
        <v>10000</v>
      </c>
      <c r="I122" s="5">
        <f t="shared" si="15"/>
        <v>246800</v>
      </c>
      <c r="J122" s="2">
        <v>520000</v>
      </c>
      <c r="K122" s="5">
        <f t="shared" si="16"/>
        <v>12833600</v>
      </c>
      <c r="L122">
        <v>19</v>
      </c>
      <c r="M122" t="s">
        <v>26</v>
      </c>
      <c r="N122" t="s">
        <v>677</v>
      </c>
    </row>
    <row r="123" spans="1:14" x14ac:dyDescent="0.45">
      <c r="A123">
        <v>1104</v>
      </c>
      <c r="B123" t="s">
        <v>790</v>
      </c>
      <c r="C123" t="s">
        <v>906</v>
      </c>
      <c r="D123" t="s">
        <v>936</v>
      </c>
      <c r="E123">
        <v>27</v>
      </c>
      <c r="H123" s="2">
        <v>8900</v>
      </c>
      <c r="I123" s="5">
        <f t="shared" si="15"/>
        <v>219652</v>
      </c>
      <c r="J123" s="2">
        <v>462800</v>
      </c>
      <c r="K123" s="5">
        <f t="shared" si="16"/>
        <v>11421904</v>
      </c>
      <c r="L123">
        <v>22</v>
      </c>
      <c r="M123" t="s">
        <v>70</v>
      </c>
      <c r="N123" t="s">
        <v>451</v>
      </c>
    </row>
    <row r="124" spans="1:14" x14ac:dyDescent="0.45">
      <c r="A124">
        <v>1105</v>
      </c>
      <c r="B124" t="s">
        <v>790</v>
      </c>
      <c r="C124" t="s">
        <v>906</v>
      </c>
      <c r="D124" t="s">
        <v>937</v>
      </c>
      <c r="E124">
        <v>28</v>
      </c>
      <c r="H124" s="2">
        <v>3500</v>
      </c>
      <c r="I124" s="5">
        <f t="shared" si="15"/>
        <v>86380</v>
      </c>
      <c r="J124" s="2">
        <v>182000</v>
      </c>
      <c r="K124" s="5">
        <f t="shared" si="16"/>
        <v>4491760</v>
      </c>
      <c r="L124">
        <v>18</v>
      </c>
      <c r="M124" t="s">
        <v>52</v>
      </c>
      <c r="N124" t="s">
        <v>677</v>
      </c>
    </row>
    <row r="125" spans="1:14" x14ac:dyDescent="0.45">
      <c r="A125">
        <v>1106</v>
      </c>
      <c r="B125" t="s">
        <v>790</v>
      </c>
      <c r="C125" t="s">
        <v>906</v>
      </c>
      <c r="D125" t="s">
        <v>938</v>
      </c>
      <c r="E125">
        <v>29</v>
      </c>
      <c r="H125" s="2">
        <v>2200</v>
      </c>
      <c r="I125" s="5">
        <f t="shared" si="15"/>
        <v>54296</v>
      </c>
      <c r="J125" s="2">
        <v>114400</v>
      </c>
      <c r="K125" s="5">
        <f t="shared" si="16"/>
        <v>2823392</v>
      </c>
      <c r="L125">
        <v>16</v>
      </c>
      <c r="M125" t="s">
        <v>939</v>
      </c>
      <c r="N125" t="s">
        <v>677</v>
      </c>
    </row>
    <row r="126" spans="1:14" x14ac:dyDescent="0.45">
      <c r="A126">
        <v>1107</v>
      </c>
      <c r="B126" t="s">
        <v>790</v>
      </c>
      <c r="C126" t="s">
        <v>906</v>
      </c>
      <c r="D126" t="s">
        <v>940</v>
      </c>
      <c r="E126">
        <v>30</v>
      </c>
      <c r="H126" s="2">
        <v>1300</v>
      </c>
      <c r="I126" s="5">
        <f t="shared" si="15"/>
        <v>32084</v>
      </c>
      <c r="J126" s="2">
        <v>67600</v>
      </c>
      <c r="K126" s="5">
        <f t="shared" si="16"/>
        <v>1668368</v>
      </c>
      <c r="L126">
        <v>18</v>
      </c>
      <c r="M126" t="s">
        <v>20</v>
      </c>
      <c r="N126" t="s">
        <v>797</v>
      </c>
    </row>
    <row r="127" spans="1:14" x14ac:dyDescent="0.45">
      <c r="A127">
        <v>1108</v>
      </c>
      <c r="B127" t="s">
        <v>790</v>
      </c>
      <c r="C127" t="s">
        <v>941</v>
      </c>
      <c r="D127" t="s">
        <v>942</v>
      </c>
      <c r="E127">
        <v>1</v>
      </c>
      <c r="H127" s="2">
        <v>113000</v>
      </c>
      <c r="I127" s="5">
        <f t="shared" si="15"/>
        <v>2788840</v>
      </c>
      <c r="J127" s="2">
        <v>5876000</v>
      </c>
      <c r="K127" s="5">
        <f t="shared" si="16"/>
        <v>145019680</v>
      </c>
      <c r="L127">
        <v>27</v>
      </c>
      <c r="M127" t="s">
        <v>943</v>
      </c>
      <c r="N127" t="s">
        <v>317</v>
      </c>
    </row>
    <row r="128" spans="1:14" x14ac:dyDescent="0.45">
      <c r="A128">
        <v>1109</v>
      </c>
      <c r="B128" t="s">
        <v>790</v>
      </c>
      <c r="C128" t="s">
        <v>941</v>
      </c>
      <c r="D128" t="s">
        <v>944</v>
      </c>
      <c r="E128">
        <v>2</v>
      </c>
      <c r="H128" s="2">
        <v>113000</v>
      </c>
      <c r="I128" s="5">
        <f t="shared" si="15"/>
        <v>2788840</v>
      </c>
      <c r="J128" s="2">
        <v>5876000</v>
      </c>
      <c r="K128" s="5">
        <f t="shared" si="16"/>
        <v>145019680</v>
      </c>
      <c r="L128">
        <v>29</v>
      </c>
      <c r="M128" t="s">
        <v>945</v>
      </c>
      <c r="N128" t="s">
        <v>677</v>
      </c>
    </row>
    <row r="129" spans="1:14" x14ac:dyDescent="0.45">
      <c r="A129">
        <v>1110</v>
      </c>
      <c r="B129" t="s">
        <v>790</v>
      </c>
      <c r="C129" t="s">
        <v>941</v>
      </c>
      <c r="D129" t="s">
        <v>946</v>
      </c>
      <c r="E129">
        <v>3</v>
      </c>
      <c r="H129" s="2">
        <v>49000</v>
      </c>
      <c r="I129" s="5">
        <f t="shared" si="15"/>
        <v>1209320</v>
      </c>
      <c r="J129" s="2">
        <v>2548000</v>
      </c>
      <c r="K129" s="5">
        <f t="shared" si="16"/>
        <v>62884640</v>
      </c>
      <c r="L129">
        <v>29</v>
      </c>
      <c r="M129" t="s">
        <v>947</v>
      </c>
      <c r="N129" t="s">
        <v>677</v>
      </c>
    </row>
    <row r="130" spans="1:14" x14ac:dyDescent="0.45">
      <c r="A130">
        <v>1111</v>
      </c>
      <c r="B130" t="s">
        <v>790</v>
      </c>
      <c r="C130" t="s">
        <v>941</v>
      </c>
      <c r="D130" t="s">
        <v>948</v>
      </c>
      <c r="E130">
        <v>4</v>
      </c>
      <c r="H130" s="2">
        <v>39000</v>
      </c>
      <c r="I130" s="5">
        <f t="shared" si="15"/>
        <v>962520</v>
      </c>
      <c r="J130" s="2">
        <v>2028000</v>
      </c>
      <c r="K130" s="5">
        <f t="shared" si="16"/>
        <v>50051040</v>
      </c>
      <c r="L130">
        <v>28</v>
      </c>
      <c r="M130" t="s">
        <v>26</v>
      </c>
      <c r="N130" t="s">
        <v>886</v>
      </c>
    </row>
    <row r="131" spans="1:14" x14ac:dyDescent="0.45">
      <c r="A131">
        <v>1112</v>
      </c>
      <c r="B131" t="s">
        <v>790</v>
      </c>
      <c r="C131" t="s">
        <v>941</v>
      </c>
      <c r="D131" t="s">
        <v>949</v>
      </c>
      <c r="E131">
        <v>5</v>
      </c>
      <c r="H131" s="2">
        <v>37000</v>
      </c>
      <c r="I131" s="5">
        <f t="shared" ref="I131:I194" si="17">H131*$P$3</f>
        <v>913160</v>
      </c>
      <c r="J131" s="2">
        <v>1924000</v>
      </c>
      <c r="K131" s="5">
        <f t="shared" ref="K131:K194" si="18">J131*$P$3</f>
        <v>47484320</v>
      </c>
      <c r="L131">
        <v>39</v>
      </c>
      <c r="M131" t="s">
        <v>950</v>
      </c>
      <c r="N131" t="s">
        <v>677</v>
      </c>
    </row>
    <row r="132" spans="1:14" x14ac:dyDescent="0.45">
      <c r="A132">
        <v>1113</v>
      </c>
      <c r="B132" t="s">
        <v>790</v>
      </c>
      <c r="C132" t="s">
        <v>941</v>
      </c>
      <c r="D132" t="s">
        <v>951</v>
      </c>
      <c r="E132">
        <v>6</v>
      </c>
      <c r="H132" s="2">
        <v>33000</v>
      </c>
      <c r="I132" s="5">
        <f t="shared" si="17"/>
        <v>814440</v>
      </c>
      <c r="J132" s="2">
        <v>1716000</v>
      </c>
      <c r="K132" s="5">
        <f t="shared" si="18"/>
        <v>42350880</v>
      </c>
      <c r="L132">
        <v>28</v>
      </c>
      <c r="M132" t="s">
        <v>952</v>
      </c>
      <c r="N132" t="s">
        <v>953</v>
      </c>
    </row>
    <row r="133" spans="1:14" x14ac:dyDescent="0.45">
      <c r="A133">
        <v>1114</v>
      </c>
      <c r="B133" t="s">
        <v>790</v>
      </c>
      <c r="C133" t="s">
        <v>941</v>
      </c>
      <c r="D133" t="s">
        <v>954</v>
      </c>
      <c r="E133">
        <v>7</v>
      </c>
      <c r="H133" s="2">
        <v>33000</v>
      </c>
      <c r="I133" s="5">
        <f t="shared" si="17"/>
        <v>814440</v>
      </c>
      <c r="J133" s="2">
        <v>1716000</v>
      </c>
      <c r="K133" s="5">
        <f t="shared" si="18"/>
        <v>42350880</v>
      </c>
      <c r="L133">
        <v>26</v>
      </c>
      <c r="M133" t="s">
        <v>955</v>
      </c>
      <c r="N133" t="s">
        <v>18</v>
      </c>
    </row>
    <row r="134" spans="1:14" x14ac:dyDescent="0.45">
      <c r="A134">
        <v>1115</v>
      </c>
      <c r="B134" t="s">
        <v>790</v>
      </c>
      <c r="C134" t="s">
        <v>941</v>
      </c>
      <c r="D134" t="s">
        <v>956</v>
      </c>
      <c r="E134">
        <v>8</v>
      </c>
      <c r="H134" s="2">
        <v>31000</v>
      </c>
      <c r="I134" s="5">
        <f t="shared" si="17"/>
        <v>765080</v>
      </c>
      <c r="J134" s="2">
        <v>1612000</v>
      </c>
      <c r="K134" s="5">
        <f t="shared" si="18"/>
        <v>39784160</v>
      </c>
      <c r="L134">
        <v>27</v>
      </c>
      <c r="M134" t="s">
        <v>45</v>
      </c>
      <c r="N134" t="s">
        <v>677</v>
      </c>
    </row>
    <row r="135" spans="1:14" x14ac:dyDescent="0.45">
      <c r="A135">
        <v>1116</v>
      </c>
      <c r="B135" t="s">
        <v>790</v>
      </c>
      <c r="C135" t="s">
        <v>941</v>
      </c>
      <c r="D135" t="s">
        <v>957</v>
      </c>
      <c r="E135">
        <v>9</v>
      </c>
      <c r="H135" s="2">
        <v>30000</v>
      </c>
      <c r="I135" s="5">
        <f t="shared" si="17"/>
        <v>740400</v>
      </c>
      <c r="J135" s="2">
        <v>1560000</v>
      </c>
      <c r="K135" s="5">
        <f t="shared" si="18"/>
        <v>38500800</v>
      </c>
      <c r="L135">
        <v>21</v>
      </c>
      <c r="M135" t="s">
        <v>958</v>
      </c>
      <c r="N135" t="s">
        <v>106</v>
      </c>
    </row>
    <row r="136" spans="1:14" x14ac:dyDescent="0.45">
      <c r="A136">
        <v>1117</v>
      </c>
      <c r="B136" t="s">
        <v>790</v>
      </c>
      <c r="C136" t="s">
        <v>941</v>
      </c>
      <c r="D136" t="s">
        <v>959</v>
      </c>
      <c r="E136">
        <v>10</v>
      </c>
      <c r="H136" s="2">
        <v>29000</v>
      </c>
      <c r="I136" s="5">
        <f t="shared" si="17"/>
        <v>715720</v>
      </c>
      <c r="J136" s="2">
        <v>1508000</v>
      </c>
      <c r="K136" s="5">
        <f t="shared" si="18"/>
        <v>37217440</v>
      </c>
      <c r="L136">
        <v>33</v>
      </c>
      <c r="M136" t="s">
        <v>960</v>
      </c>
      <c r="N136" t="s">
        <v>401</v>
      </c>
    </row>
    <row r="137" spans="1:14" x14ac:dyDescent="0.45">
      <c r="A137">
        <v>1118</v>
      </c>
      <c r="B137" t="s">
        <v>790</v>
      </c>
      <c r="C137" t="s">
        <v>941</v>
      </c>
      <c r="D137" t="s">
        <v>961</v>
      </c>
      <c r="E137">
        <v>11</v>
      </c>
      <c r="H137" s="2">
        <v>27000</v>
      </c>
      <c r="I137" s="5">
        <f t="shared" si="17"/>
        <v>666360</v>
      </c>
      <c r="J137" s="2">
        <v>1404000</v>
      </c>
      <c r="K137" s="5">
        <f t="shared" si="18"/>
        <v>34650720</v>
      </c>
      <c r="L137">
        <v>29</v>
      </c>
      <c r="M137" t="s">
        <v>962</v>
      </c>
      <c r="N137" t="s">
        <v>677</v>
      </c>
    </row>
    <row r="138" spans="1:14" x14ac:dyDescent="0.45">
      <c r="A138">
        <v>1119</v>
      </c>
      <c r="B138" t="s">
        <v>790</v>
      </c>
      <c r="C138" t="s">
        <v>941</v>
      </c>
      <c r="D138" t="s">
        <v>963</v>
      </c>
      <c r="E138">
        <v>12</v>
      </c>
      <c r="H138" s="2">
        <v>24000</v>
      </c>
      <c r="I138" s="5">
        <f t="shared" si="17"/>
        <v>592320</v>
      </c>
      <c r="J138" s="2">
        <v>1248000</v>
      </c>
      <c r="K138" s="5">
        <f t="shared" si="18"/>
        <v>30800640</v>
      </c>
      <c r="L138">
        <v>37</v>
      </c>
      <c r="M138" t="s">
        <v>28</v>
      </c>
      <c r="N138" t="s">
        <v>147</v>
      </c>
    </row>
    <row r="139" spans="1:14" x14ac:dyDescent="0.45">
      <c r="A139">
        <v>1120</v>
      </c>
      <c r="B139" t="s">
        <v>790</v>
      </c>
      <c r="C139" t="s">
        <v>941</v>
      </c>
      <c r="D139" t="s">
        <v>964</v>
      </c>
      <c r="E139">
        <v>13</v>
      </c>
      <c r="H139" s="2">
        <v>24000</v>
      </c>
      <c r="I139" s="5">
        <f t="shared" si="17"/>
        <v>592320</v>
      </c>
      <c r="J139" s="2">
        <v>1248000</v>
      </c>
      <c r="K139" s="5">
        <f t="shared" si="18"/>
        <v>30800640</v>
      </c>
      <c r="L139">
        <v>28</v>
      </c>
      <c r="M139" t="s">
        <v>962</v>
      </c>
      <c r="N139" t="s">
        <v>677</v>
      </c>
    </row>
    <row r="140" spans="1:14" x14ac:dyDescent="0.45">
      <c r="A140">
        <v>1121</v>
      </c>
      <c r="B140" t="s">
        <v>790</v>
      </c>
      <c r="C140" t="s">
        <v>941</v>
      </c>
      <c r="D140" t="s">
        <v>965</v>
      </c>
      <c r="E140">
        <v>14</v>
      </c>
      <c r="H140" s="2">
        <v>21000</v>
      </c>
      <c r="I140" s="5">
        <f t="shared" si="17"/>
        <v>518280</v>
      </c>
      <c r="J140" s="2">
        <v>1092000</v>
      </c>
      <c r="K140" s="5">
        <f t="shared" si="18"/>
        <v>26950560</v>
      </c>
      <c r="L140">
        <v>31</v>
      </c>
      <c r="M140" t="s">
        <v>952</v>
      </c>
      <c r="N140" t="s">
        <v>677</v>
      </c>
    </row>
    <row r="141" spans="1:14" x14ac:dyDescent="0.45">
      <c r="A141">
        <v>1122</v>
      </c>
      <c r="B141" t="s">
        <v>790</v>
      </c>
      <c r="C141" t="s">
        <v>941</v>
      </c>
      <c r="D141" t="s">
        <v>966</v>
      </c>
      <c r="E141">
        <v>15</v>
      </c>
      <c r="H141" s="2">
        <v>19000</v>
      </c>
      <c r="I141" s="5">
        <f t="shared" si="17"/>
        <v>468920</v>
      </c>
      <c r="J141" s="2">
        <v>988000</v>
      </c>
      <c r="K141" s="5">
        <f t="shared" si="18"/>
        <v>24383840</v>
      </c>
      <c r="L141">
        <v>26</v>
      </c>
      <c r="M141" t="s">
        <v>45</v>
      </c>
      <c r="N141" t="s">
        <v>677</v>
      </c>
    </row>
    <row r="142" spans="1:14" x14ac:dyDescent="0.45">
      <c r="A142">
        <v>1123</v>
      </c>
      <c r="B142" t="s">
        <v>790</v>
      </c>
      <c r="C142" t="s">
        <v>941</v>
      </c>
      <c r="D142" t="s">
        <v>967</v>
      </c>
      <c r="E142">
        <v>16</v>
      </c>
      <c r="H142" s="2">
        <v>19000</v>
      </c>
      <c r="I142" s="5">
        <f t="shared" si="17"/>
        <v>468920</v>
      </c>
      <c r="J142" s="2">
        <v>988000</v>
      </c>
      <c r="K142" s="5">
        <f t="shared" si="18"/>
        <v>24383840</v>
      </c>
      <c r="L142">
        <v>27</v>
      </c>
      <c r="M142" t="s">
        <v>943</v>
      </c>
      <c r="N142" t="s">
        <v>677</v>
      </c>
    </row>
    <row r="143" spans="1:14" x14ac:dyDescent="0.45">
      <c r="A143">
        <v>1124</v>
      </c>
      <c r="B143" t="s">
        <v>790</v>
      </c>
      <c r="C143" t="s">
        <v>941</v>
      </c>
      <c r="D143" t="s">
        <v>968</v>
      </c>
      <c r="E143">
        <v>17</v>
      </c>
      <c r="H143" s="2">
        <v>18000</v>
      </c>
      <c r="I143" s="5">
        <f t="shared" si="17"/>
        <v>444240</v>
      </c>
      <c r="J143" s="2">
        <v>936000</v>
      </c>
      <c r="K143" s="5">
        <f t="shared" si="18"/>
        <v>23100480</v>
      </c>
      <c r="L143">
        <v>30</v>
      </c>
      <c r="M143" t="s">
        <v>952</v>
      </c>
      <c r="N143" t="s">
        <v>106</v>
      </c>
    </row>
    <row r="144" spans="1:14" x14ac:dyDescent="0.45">
      <c r="A144">
        <v>1125</v>
      </c>
      <c r="B144" t="s">
        <v>790</v>
      </c>
      <c r="C144" t="s">
        <v>941</v>
      </c>
      <c r="D144" t="s">
        <v>969</v>
      </c>
      <c r="E144">
        <v>18</v>
      </c>
      <c r="H144" s="2">
        <v>14000</v>
      </c>
      <c r="I144" s="5">
        <f t="shared" si="17"/>
        <v>345520</v>
      </c>
      <c r="J144" s="2">
        <v>728000</v>
      </c>
      <c r="K144" s="5">
        <f t="shared" si="18"/>
        <v>17967040</v>
      </c>
      <c r="L144">
        <v>27</v>
      </c>
      <c r="M144" t="s">
        <v>970</v>
      </c>
      <c r="N144" t="s">
        <v>677</v>
      </c>
    </row>
    <row r="145" spans="1:14" x14ac:dyDescent="0.45">
      <c r="A145">
        <v>1126</v>
      </c>
      <c r="B145" t="s">
        <v>790</v>
      </c>
      <c r="C145" t="s">
        <v>941</v>
      </c>
      <c r="D145" t="s">
        <v>971</v>
      </c>
      <c r="E145">
        <v>19</v>
      </c>
      <c r="H145" s="2">
        <v>12000</v>
      </c>
      <c r="I145" s="5">
        <f t="shared" si="17"/>
        <v>296160</v>
      </c>
      <c r="J145" s="2">
        <v>624000</v>
      </c>
      <c r="K145" s="5">
        <f t="shared" si="18"/>
        <v>15400320</v>
      </c>
      <c r="L145">
        <v>30</v>
      </c>
      <c r="M145" t="s">
        <v>28</v>
      </c>
      <c r="N145" t="s">
        <v>677</v>
      </c>
    </row>
    <row r="146" spans="1:14" x14ac:dyDescent="0.45">
      <c r="A146">
        <v>1127</v>
      </c>
      <c r="B146" t="s">
        <v>790</v>
      </c>
      <c r="C146" t="s">
        <v>941</v>
      </c>
      <c r="D146" t="s">
        <v>972</v>
      </c>
      <c r="E146">
        <v>20</v>
      </c>
      <c r="H146" s="2">
        <v>10000</v>
      </c>
      <c r="I146" s="5">
        <f t="shared" si="17"/>
        <v>246800</v>
      </c>
      <c r="J146" s="2">
        <v>520000</v>
      </c>
      <c r="K146" s="5">
        <f t="shared" si="18"/>
        <v>12833600</v>
      </c>
      <c r="L146">
        <v>26</v>
      </c>
      <c r="M146" t="s">
        <v>973</v>
      </c>
      <c r="N146" t="s">
        <v>677</v>
      </c>
    </row>
    <row r="147" spans="1:14" x14ac:dyDescent="0.45">
      <c r="A147">
        <v>1128</v>
      </c>
      <c r="B147" t="s">
        <v>790</v>
      </c>
      <c r="C147" t="s">
        <v>941</v>
      </c>
      <c r="D147" t="s">
        <v>974</v>
      </c>
      <c r="E147">
        <v>21</v>
      </c>
      <c r="H147" s="2">
        <v>7800</v>
      </c>
      <c r="I147" s="5">
        <f t="shared" si="17"/>
        <v>192504</v>
      </c>
      <c r="J147" s="2">
        <v>405600</v>
      </c>
      <c r="K147" s="5">
        <f t="shared" si="18"/>
        <v>10010208</v>
      </c>
      <c r="L147">
        <v>22</v>
      </c>
      <c r="M147" t="s">
        <v>955</v>
      </c>
      <c r="N147" t="s">
        <v>975</v>
      </c>
    </row>
    <row r="148" spans="1:14" x14ac:dyDescent="0.45">
      <c r="A148">
        <v>1129</v>
      </c>
      <c r="B148" t="s">
        <v>790</v>
      </c>
      <c r="C148" t="s">
        <v>941</v>
      </c>
      <c r="D148" t="s">
        <v>976</v>
      </c>
      <c r="E148">
        <v>22</v>
      </c>
      <c r="H148" s="2">
        <v>7500</v>
      </c>
      <c r="I148" s="5">
        <f t="shared" si="17"/>
        <v>185100</v>
      </c>
      <c r="J148" s="2">
        <v>390000</v>
      </c>
      <c r="K148" s="5">
        <f t="shared" si="18"/>
        <v>9625200</v>
      </c>
      <c r="L148">
        <v>24</v>
      </c>
      <c r="M148" t="s">
        <v>943</v>
      </c>
      <c r="N148" t="s">
        <v>677</v>
      </c>
    </row>
    <row r="149" spans="1:14" x14ac:dyDescent="0.45">
      <c r="A149">
        <v>1130</v>
      </c>
      <c r="B149" t="s">
        <v>790</v>
      </c>
      <c r="C149" t="s">
        <v>941</v>
      </c>
      <c r="D149" t="s">
        <v>977</v>
      </c>
      <c r="E149">
        <v>23</v>
      </c>
      <c r="H149" s="2">
        <v>7400</v>
      </c>
      <c r="I149" s="5">
        <f t="shared" si="17"/>
        <v>182632</v>
      </c>
      <c r="J149" s="2">
        <v>384800</v>
      </c>
      <c r="K149" s="5">
        <f t="shared" si="18"/>
        <v>9496864</v>
      </c>
      <c r="L149">
        <v>20</v>
      </c>
      <c r="M149" t="s">
        <v>978</v>
      </c>
      <c r="N149" t="s">
        <v>401</v>
      </c>
    </row>
    <row r="150" spans="1:14" x14ac:dyDescent="0.45">
      <c r="A150">
        <v>1131</v>
      </c>
      <c r="B150" t="s">
        <v>790</v>
      </c>
      <c r="C150" t="s">
        <v>941</v>
      </c>
      <c r="D150" t="s">
        <v>979</v>
      </c>
      <c r="E150">
        <v>24</v>
      </c>
      <c r="H150" s="2">
        <v>7100</v>
      </c>
      <c r="I150" s="5">
        <f t="shared" si="17"/>
        <v>175228</v>
      </c>
      <c r="J150" s="2">
        <v>369200</v>
      </c>
      <c r="K150" s="5">
        <f t="shared" si="18"/>
        <v>9111856</v>
      </c>
      <c r="L150">
        <v>20</v>
      </c>
      <c r="M150" t="s">
        <v>980</v>
      </c>
      <c r="N150" t="s">
        <v>677</v>
      </c>
    </row>
    <row r="151" spans="1:14" x14ac:dyDescent="0.45">
      <c r="A151">
        <v>1132</v>
      </c>
      <c r="B151" t="s">
        <v>790</v>
      </c>
      <c r="C151" t="s">
        <v>941</v>
      </c>
      <c r="D151" t="s">
        <v>981</v>
      </c>
      <c r="E151">
        <v>25</v>
      </c>
      <c r="H151" s="2">
        <v>5400</v>
      </c>
      <c r="I151" s="5">
        <f t="shared" si="17"/>
        <v>133272</v>
      </c>
      <c r="J151" s="2">
        <v>280800</v>
      </c>
      <c r="K151" s="5">
        <f t="shared" si="18"/>
        <v>6930144</v>
      </c>
      <c r="L151">
        <v>22</v>
      </c>
      <c r="M151" t="s">
        <v>28</v>
      </c>
      <c r="N151" t="s">
        <v>677</v>
      </c>
    </row>
    <row r="152" spans="1:14" x14ac:dyDescent="0.45">
      <c r="A152">
        <v>1133</v>
      </c>
      <c r="B152" t="s">
        <v>790</v>
      </c>
      <c r="C152" t="s">
        <v>941</v>
      </c>
      <c r="D152" t="s">
        <v>982</v>
      </c>
      <c r="E152">
        <v>26</v>
      </c>
      <c r="H152" s="2">
        <v>2300</v>
      </c>
      <c r="I152" s="5">
        <f t="shared" si="17"/>
        <v>56764</v>
      </c>
      <c r="J152" s="2">
        <v>119600</v>
      </c>
      <c r="K152" s="5">
        <f t="shared" si="18"/>
        <v>2951728</v>
      </c>
      <c r="L152">
        <v>23</v>
      </c>
      <c r="M152" t="s">
        <v>978</v>
      </c>
      <c r="N152" t="s">
        <v>953</v>
      </c>
    </row>
    <row r="153" spans="1:14" x14ac:dyDescent="0.45">
      <c r="A153">
        <v>1134</v>
      </c>
      <c r="B153" t="s">
        <v>790</v>
      </c>
      <c r="C153" t="s">
        <v>983</v>
      </c>
      <c r="D153" t="s">
        <v>984</v>
      </c>
      <c r="E153">
        <v>1</v>
      </c>
      <c r="H153" s="2">
        <v>97000</v>
      </c>
      <c r="I153" s="5">
        <f t="shared" si="17"/>
        <v>2393960</v>
      </c>
      <c r="J153" s="2">
        <v>5044000</v>
      </c>
      <c r="K153" s="5">
        <f t="shared" si="18"/>
        <v>124485920</v>
      </c>
      <c r="L153">
        <v>27</v>
      </c>
      <c r="M153" t="s">
        <v>40</v>
      </c>
      <c r="N153" t="s">
        <v>677</v>
      </c>
    </row>
    <row r="154" spans="1:14" x14ac:dyDescent="0.45">
      <c r="A154">
        <v>1135</v>
      </c>
      <c r="B154" t="s">
        <v>790</v>
      </c>
      <c r="C154" t="s">
        <v>983</v>
      </c>
      <c r="D154" t="s">
        <v>985</v>
      </c>
      <c r="E154">
        <v>2</v>
      </c>
      <c r="H154" s="2">
        <v>48000</v>
      </c>
      <c r="I154" s="5">
        <f t="shared" si="17"/>
        <v>1184640</v>
      </c>
      <c r="J154" s="2">
        <v>2496000</v>
      </c>
      <c r="K154" s="5">
        <f t="shared" si="18"/>
        <v>61601280</v>
      </c>
      <c r="L154">
        <v>33</v>
      </c>
      <c r="M154" t="s">
        <v>228</v>
      </c>
      <c r="N154" t="s">
        <v>677</v>
      </c>
    </row>
    <row r="155" spans="1:14" x14ac:dyDescent="0.45">
      <c r="A155">
        <v>1136</v>
      </c>
      <c r="B155" t="s">
        <v>790</v>
      </c>
      <c r="C155" t="s">
        <v>983</v>
      </c>
      <c r="D155" t="s">
        <v>986</v>
      </c>
      <c r="E155">
        <v>3</v>
      </c>
      <c r="H155" s="2">
        <v>43000</v>
      </c>
      <c r="I155" s="5">
        <f t="shared" si="17"/>
        <v>1061240</v>
      </c>
      <c r="J155" s="2">
        <v>2236000</v>
      </c>
      <c r="K155" s="5">
        <f t="shared" si="18"/>
        <v>55184480</v>
      </c>
      <c r="L155">
        <v>26</v>
      </c>
      <c r="M155" t="s">
        <v>22</v>
      </c>
      <c r="N155" t="s">
        <v>677</v>
      </c>
    </row>
    <row r="156" spans="1:14" x14ac:dyDescent="0.45">
      <c r="A156">
        <v>1137</v>
      </c>
      <c r="B156" t="s">
        <v>790</v>
      </c>
      <c r="C156" t="s">
        <v>983</v>
      </c>
      <c r="D156" t="s">
        <v>987</v>
      </c>
      <c r="E156">
        <v>4</v>
      </c>
      <c r="H156" s="2">
        <v>30000</v>
      </c>
      <c r="I156" s="5">
        <f t="shared" si="17"/>
        <v>740400</v>
      </c>
      <c r="J156" s="2">
        <v>1560000</v>
      </c>
      <c r="K156" s="5">
        <f t="shared" si="18"/>
        <v>38500800</v>
      </c>
      <c r="L156">
        <v>25</v>
      </c>
      <c r="M156" t="s">
        <v>45</v>
      </c>
      <c r="N156" t="s">
        <v>677</v>
      </c>
    </row>
    <row r="157" spans="1:14" x14ac:dyDescent="0.45">
      <c r="A157">
        <v>1138</v>
      </c>
      <c r="B157" t="s">
        <v>790</v>
      </c>
      <c r="C157" t="s">
        <v>983</v>
      </c>
      <c r="D157" t="s">
        <v>988</v>
      </c>
      <c r="E157">
        <v>5</v>
      </c>
      <c r="H157" s="2">
        <v>29000</v>
      </c>
      <c r="I157" s="5">
        <f t="shared" si="17"/>
        <v>715720</v>
      </c>
      <c r="J157" s="2">
        <v>1508000</v>
      </c>
      <c r="K157" s="5">
        <f t="shared" si="18"/>
        <v>37217440</v>
      </c>
      <c r="L157">
        <v>30</v>
      </c>
      <c r="M157" t="s">
        <v>48</v>
      </c>
      <c r="N157" t="s">
        <v>677</v>
      </c>
    </row>
    <row r="158" spans="1:14" x14ac:dyDescent="0.45">
      <c r="A158">
        <v>1139</v>
      </c>
      <c r="B158" t="s">
        <v>790</v>
      </c>
      <c r="C158" t="s">
        <v>983</v>
      </c>
      <c r="D158" t="s">
        <v>989</v>
      </c>
      <c r="E158">
        <v>6</v>
      </c>
      <c r="H158" s="2">
        <v>29000</v>
      </c>
      <c r="I158" s="5">
        <f t="shared" si="17"/>
        <v>715720</v>
      </c>
      <c r="J158" s="2">
        <v>1508000</v>
      </c>
      <c r="K158" s="5">
        <f t="shared" si="18"/>
        <v>37217440</v>
      </c>
      <c r="L158">
        <v>27</v>
      </c>
      <c r="M158" t="s">
        <v>26</v>
      </c>
      <c r="N158" t="s">
        <v>990</v>
      </c>
    </row>
    <row r="159" spans="1:14" x14ac:dyDescent="0.45">
      <c r="A159">
        <v>1140</v>
      </c>
      <c r="B159" t="s">
        <v>790</v>
      </c>
      <c r="C159" t="s">
        <v>983</v>
      </c>
      <c r="D159" t="s">
        <v>991</v>
      </c>
      <c r="E159">
        <v>7</v>
      </c>
      <c r="H159" s="2">
        <v>27000</v>
      </c>
      <c r="I159" s="5">
        <f t="shared" si="17"/>
        <v>666360</v>
      </c>
      <c r="J159" s="2">
        <v>1404000</v>
      </c>
      <c r="K159" s="5">
        <f t="shared" si="18"/>
        <v>34650720</v>
      </c>
      <c r="L159">
        <v>29</v>
      </c>
      <c r="M159" t="s">
        <v>17</v>
      </c>
      <c r="N159" t="s">
        <v>104</v>
      </c>
    </row>
    <row r="160" spans="1:14" x14ac:dyDescent="0.45">
      <c r="A160">
        <v>1141</v>
      </c>
      <c r="B160" t="s">
        <v>790</v>
      </c>
      <c r="C160" t="s">
        <v>983</v>
      </c>
      <c r="D160" t="s">
        <v>992</v>
      </c>
      <c r="E160">
        <v>8</v>
      </c>
      <c r="H160" s="2">
        <v>27000</v>
      </c>
      <c r="I160" s="5">
        <f t="shared" si="17"/>
        <v>666360</v>
      </c>
      <c r="J160" s="2">
        <v>1404000</v>
      </c>
      <c r="K160" s="5">
        <f t="shared" si="18"/>
        <v>34650720</v>
      </c>
      <c r="L160">
        <v>24</v>
      </c>
      <c r="M160" t="s">
        <v>43</v>
      </c>
      <c r="N160" t="s">
        <v>677</v>
      </c>
    </row>
    <row r="161" spans="1:14" x14ac:dyDescent="0.45">
      <c r="A161">
        <v>1142</v>
      </c>
      <c r="B161" t="s">
        <v>790</v>
      </c>
      <c r="C161" t="s">
        <v>983</v>
      </c>
      <c r="D161" t="s">
        <v>993</v>
      </c>
      <c r="E161">
        <v>9</v>
      </c>
      <c r="H161" s="2">
        <v>21000</v>
      </c>
      <c r="I161" s="5">
        <f t="shared" si="17"/>
        <v>518280</v>
      </c>
      <c r="J161" s="2">
        <v>1092000</v>
      </c>
      <c r="K161" s="5">
        <f t="shared" si="18"/>
        <v>26950560</v>
      </c>
      <c r="L161">
        <v>25</v>
      </c>
      <c r="M161" t="s">
        <v>17</v>
      </c>
      <c r="N161" t="s">
        <v>994</v>
      </c>
    </row>
    <row r="162" spans="1:14" x14ac:dyDescent="0.45">
      <c r="A162">
        <v>1143</v>
      </c>
      <c r="B162" t="s">
        <v>790</v>
      </c>
      <c r="C162" t="s">
        <v>983</v>
      </c>
      <c r="D162" t="s">
        <v>995</v>
      </c>
      <c r="E162">
        <v>10</v>
      </c>
      <c r="H162" s="2">
        <v>21000</v>
      </c>
      <c r="I162" s="5">
        <f t="shared" si="17"/>
        <v>518280</v>
      </c>
      <c r="J162" s="2">
        <v>1092000</v>
      </c>
      <c r="K162" s="5">
        <f t="shared" si="18"/>
        <v>26950560</v>
      </c>
      <c r="L162">
        <v>29</v>
      </c>
      <c r="M162" t="s">
        <v>17</v>
      </c>
      <c r="N162" t="s">
        <v>401</v>
      </c>
    </row>
    <row r="163" spans="1:14" x14ac:dyDescent="0.45">
      <c r="A163">
        <v>1144</v>
      </c>
      <c r="B163" t="s">
        <v>790</v>
      </c>
      <c r="C163" t="s">
        <v>983</v>
      </c>
      <c r="D163" t="s">
        <v>996</v>
      </c>
      <c r="E163">
        <v>11</v>
      </c>
      <c r="H163" s="2">
        <v>21000</v>
      </c>
      <c r="I163" s="5">
        <f t="shared" si="17"/>
        <v>518280</v>
      </c>
      <c r="J163" s="2">
        <v>1092000</v>
      </c>
      <c r="K163" s="5">
        <f t="shared" si="18"/>
        <v>26950560</v>
      </c>
      <c r="L163">
        <v>34</v>
      </c>
      <c r="M163" t="s">
        <v>40</v>
      </c>
      <c r="N163" t="s">
        <v>677</v>
      </c>
    </row>
    <row r="164" spans="1:14" x14ac:dyDescent="0.45">
      <c r="A164">
        <v>1145</v>
      </c>
      <c r="B164" t="s">
        <v>790</v>
      </c>
      <c r="C164" t="s">
        <v>983</v>
      </c>
      <c r="D164" t="s">
        <v>997</v>
      </c>
      <c r="E164">
        <v>12</v>
      </c>
      <c r="H164" s="2">
        <v>17000</v>
      </c>
      <c r="I164" s="5">
        <f t="shared" si="17"/>
        <v>419560</v>
      </c>
      <c r="J164" s="2">
        <v>884000</v>
      </c>
      <c r="K164" s="5">
        <f t="shared" si="18"/>
        <v>21817120</v>
      </c>
      <c r="L164">
        <v>25</v>
      </c>
      <c r="M164" t="s">
        <v>63</v>
      </c>
      <c r="N164" t="s">
        <v>207</v>
      </c>
    </row>
    <row r="165" spans="1:14" x14ac:dyDescent="0.45">
      <c r="A165">
        <v>1146</v>
      </c>
      <c r="B165" t="s">
        <v>790</v>
      </c>
      <c r="C165" t="s">
        <v>983</v>
      </c>
      <c r="D165" t="s">
        <v>998</v>
      </c>
      <c r="E165">
        <v>13</v>
      </c>
      <c r="H165" s="2">
        <v>16000</v>
      </c>
      <c r="I165" s="5">
        <f t="shared" si="17"/>
        <v>394880</v>
      </c>
      <c r="J165" s="2">
        <v>832000</v>
      </c>
      <c r="K165" s="5">
        <f t="shared" si="18"/>
        <v>20533760</v>
      </c>
      <c r="L165">
        <v>22</v>
      </c>
      <c r="M165" t="s">
        <v>26</v>
      </c>
      <c r="N165" t="s">
        <v>677</v>
      </c>
    </row>
    <row r="166" spans="1:14" x14ac:dyDescent="0.45">
      <c r="A166">
        <v>1147</v>
      </c>
      <c r="B166" t="s">
        <v>790</v>
      </c>
      <c r="C166" t="s">
        <v>983</v>
      </c>
      <c r="D166" t="s">
        <v>999</v>
      </c>
      <c r="E166">
        <v>14</v>
      </c>
      <c r="H166" s="2">
        <v>16000</v>
      </c>
      <c r="I166" s="5">
        <f t="shared" si="17"/>
        <v>394880</v>
      </c>
      <c r="J166" s="2">
        <v>832000</v>
      </c>
      <c r="K166" s="5">
        <f t="shared" si="18"/>
        <v>20533760</v>
      </c>
      <c r="L166">
        <v>27</v>
      </c>
      <c r="M166" t="s">
        <v>59</v>
      </c>
      <c r="N166" t="s">
        <v>18</v>
      </c>
    </row>
    <row r="167" spans="1:14" x14ac:dyDescent="0.45">
      <c r="A167">
        <v>1148</v>
      </c>
      <c r="B167" t="s">
        <v>790</v>
      </c>
      <c r="C167" t="s">
        <v>983</v>
      </c>
      <c r="D167" t="s">
        <v>1000</v>
      </c>
      <c r="E167">
        <v>15</v>
      </c>
      <c r="H167" s="2">
        <v>15000</v>
      </c>
      <c r="I167" s="5">
        <f t="shared" si="17"/>
        <v>370200</v>
      </c>
      <c r="J167" s="2">
        <v>780000</v>
      </c>
      <c r="K167" s="5">
        <f t="shared" si="18"/>
        <v>19250400</v>
      </c>
      <c r="L167">
        <v>25</v>
      </c>
      <c r="M167" t="s">
        <v>28</v>
      </c>
      <c r="N167" t="s">
        <v>677</v>
      </c>
    </row>
    <row r="168" spans="1:14" x14ac:dyDescent="0.45">
      <c r="A168">
        <v>1149</v>
      </c>
      <c r="B168" t="s">
        <v>790</v>
      </c>
      <c r="C168" t="s">
        <v>983</v>
      </c>
      <c r="D168" t="s">
        <v>1001</v>
      </c>
      <c r="E168">
        <v>16</v>
      </c>
      <c r="H168" s="2">
        <v>9000</v>
      </c>
      <c r="I168" s="5">
        <f t="shared" si="17"/>
        <v>222120</v>
      </c>
      <c r="J168" s="2">
        <v>468000</v>
      </c>
      <c r="K168" s="5">
        <f t="shared" si="18"/>
        <v>11550240</v>
      </c>
      <c r="L168">
        <v>28</v>
      </c>
      <c r="M168" t="s">
        <v>70</v>
      </c>
      <c r="N168" t="s">
        <v>677</v>
      </c>
    </row>
    <row r="169" spans="1:14" x14ac:dyDescent="0.45">
      <c r="A169">
        <v>1150</v>
      </c>
      <c r="B169" t="s">
        <v>790</v>
      </c>
      <c r="C169" t="s">
        <v>983</v>
      </c>
      <c r="D169" t="s">
        <v>1002</v>
      </c>
      <c r="E169">
        <v>17</v>
      </c>
      <c r="H169" s="2">
        <v>8500</v>
      </c>
      <c r="I169" s="5">
        <f t="shared" si="17"/>
        <v>209780</v>
      </c>
      <c r="J169" s="2">
        <v>442000</v>
      </c>
      <c r="K169" s="5">
        <f t="shared" si="18"/>
        <v>10908560</v>
      </c>
      <c r="L169">
        <v>29</v>
      </c>
      <c r="M169" t="s">
        <v>231</v>
      </c>
      <c r="N169" t="s">
        <v>18</v>
      </c>
    </row>
    <row r="170" spans="1:14" x14ac:dyDescent="0.45">
      <c r="A170">
        <v>1151</v>
      </c>
      <c r="B170" t="s">
        <v>790</v>
      </c>
      <c r="C170" t="s">
        <v>983</v>
      </c>
      <c r="D170" t="s">
        <v>1003</v>
      </c>
      <c r="E170">
        <v>18</v>
      </c>
      <c r="H170" s="2">
        <v>8100</v>
      </c>
      <c r="I170" s="5">
        <f t="shared" si="17"/>
        <v>199908</v>
      </c>
      <c r="J170" s="2">
        <v>421200</v>
      </c>
      <c r="K170" s="5">
        <f t="shared" si="18"/>
        <v>10395216</v>
      </c>
      <c r="L170">
        <v>21</v>
      </c>
      <c r="M170" t="s">
        <v>30</v>
      </c>
      <c r="N170" t="s">
        <v>677</v>
      </c>
    </row>
    <row r="171" spans="1:14" x14ac:dyDescent="0.45">
      <c r="A171">
        <v>1152</v>
      </c>
      <c r="B171" t="s">
        <v>790</v>
      </c>
      <c r="C171" t="s">
        <v>983</v>
      </c>
      <c r="D171" t="s">
        <v>1004</v>
      </c>
      <c r="E171">
        <v>19</v>
      </c>
      <c r="H171" s="2">
        <v>7900</v>
      </c>
      <c r="I171" s="5">
        <f t="shared" si="17"/>
        <v>194972</v>
      </c>
      <c r="J171" s="2">
        <v>410800</v>
      </c>
      <c r="K171" s="5">
        <f t="shared" si="18"/>
        <v>10138544</v>
      </c>
      <c r="L171">
        <v>34</v>
      </c>
      <c r="M171" t="s">
        <v>28</v>
      </c>
      <c r="N171" t="s">
        <v>18</v>
      </c>
    </row>
    <row r="172" spans="1:14" x14ac:dyDescent="0.45">
      <c r="A172">
        <v>1153</v>
      </c>
      <c r="B172" t="s">
        <v>790</v>
      </c>
      <c r="C172" t="s">
        <v>983</v>
      </c>
      <c r="D172" t="s">
        <v>1005</v>
      </c>
      <c r="E172">
        <v>20</v>
      </c>
      <c r="H172" s="2">
        <v>7000</v>
      </c>
      <c r="I172" s="5">
        <f t="shared" si="17"/>
        <v>172760</v>
      </c>
      <c r="J172" s="2">
        <v>364000</v>
      </c>
      <c r="K172" s="5">
        <f t="shared" si="18"/>
        <v>8983520</v>
      </c>
      <c r="L172">
        <v>31</v>
      </c>
      <c r="M172" t="s">
        <v>38</v>
      </c>
      <c r="N172" t="s">
        <v>106</v>
      </c>
    </row>
    <row r="173" spans="1:14" x14ac:dyDescent="0.45">
      <c r="A173">
        <v>1154</v>
      </c>
      <c r="B173" t="s">
        <v>790</v>
      </c>
      <c r="C173" t="s">
        <v>983</v>
      </c>
      <c r="D173" t="s">
        <v>1006</v>
      </c>
      <c r="E173">
        <v>21</v>
      </c>
      <c r="H173" s="2">
        <v>6900</v>
      </c>
      <c r="I173" s="5">
        <f t="shared" si="17"/>
        <v>170292</v>
      </c>
      <c r="J173" s="2">
        <v>358800</v>
      </c>
      <c r="K173" s="5">
        <f t="shared" si="18"/>
        <v>8855184</v>
      </c>
      <c r="L173">
        <v>21</v>
      </c>
      <c r="M173" t="s">
        <v>50</v>
      </c>
      <c r="N173" t="s">
        <v>677</v>
      </c>
    </row>
    <row r="174" spans="1:14" x14ac:dyDescent="0.45">
      <c r="A174">
        <v>1155</v>
      </c>
      <c r="B174" t="s">
        <v>790</v>
      </c>
      <c r="C174" t="s">
        <v>1007</v>
      </c>
      <c r="D174" t="s">
        <v>1008</v>
      </c>
      <c r="E174">
        <v>1</v>
      </c>
      <c r="H174" s="2">
        <v>20000</v>
      </c>
      <c r="I174" s="5">
        <f t="shared" si="17"/>
        <v>493600</v>
      </c>
      <c r="J174" s="2">
        <v>1040000</v>
      </c>
      <c r="K174" s="5">
        <f t="shared" si="18"/>
        <v>25667200</v>
      </c>
      <c r="L174">
        <v>24</v>
      </c>
      <c r="M174" t="s">
        <v>66</v>
      </c>
      <c r="N174" t="s">
        <v>677</v>
      </c>
    </row>
    <row r="175" spans="1:14" x14ac:dyDescent="0.45">
      <c r="A175">
        <v>1156</v>
      </c>
      <c r="B175" t="s">
        <v>790</v>
      </c>
      <c r="C175" t="s">
        <v>1007</v>
      </c>
      <c r="D175" t="s">
        <v>1009</v>
      </c>
      <c r="E175">
        <v>2</v>
      </c>
      <c r="H175" s="2">
        <v>16000</v>
      </c>
      <c r="I175" s="5">
        <f t="shared" si="17"/>
        <v>394880</v>
      </c>
      <c r="J175" s="2">
        <v>832000</v>
      </c>
      <c r="K175" s="5">
        <f t="shared" si="18"/>
        <v>20533760</v>
      </c>
      <c r="L175">
        <v>29</v>
      </c>
      <c r="M175" t="s">
        <v>45</v>
      </c>
      <c r="N175" t="s">
        <v>18</v>
      </c>
    </row>
    <row r="176" spans="1:14" x14ac:dyDescent="0.45">
      <c r="A176">
        <v>1157</v>
      </c>
      <c r="B176" t="s">
        <v>790</v>
      </c>
      <c r="C176" t="s">
        <v>1007</v>
      </c>
      <c r="D176" t="s">
        <v>1010</v>
      </c>
      <c r="E176">
        <v>3</v>
      </c>
      <c r="H176" s="2">
        <v>12000</v>
      </c>
      <c r="I176" s="5">
        <f t="shared" si="17"/>
        <v>296160</v>
      </c>
      <c r="J176" s="2">
        <v>624000</v>
      </c>
      <c r="K176" s="5">
        <f t="shared" si="18"/>
        <v>15400320</v>
      </c>
      <c r="L176">
        <v>29</v>
      </c>
      <c r="M176" t="s">
        <v>17</v>
      </c>
      <c r="N176" t="s">
        <v>18</v>
      </c>
    </row>
    <row r="177" spans="1:14" x14ac:dyDescent="0.45">
      <c r="A177">
        <v>1158</v>
      </c>
      <c r="B177" t="s">
        <v>790</v>
      </c>
      <c r="C177" t="s">
        <v>1007</v>
      </c>
      <c r="D177" t="s">
        <v>1011</v>
      </c>
      <c r="E177">
        <v>4</v>
      </c>
      <c r="H177" s="2">
        <v>11000</v>
      </c>
      <c r="I177" s="5">
        <f t="shared" si="17"/>
        <v>271480</v>
      </c>
      <c r="J177" s="2">
        <v>572000</v>
      </c>
      <c r="K177" s="5">
        <f t="shared" si="18"/>
        <v>14116960</v>
      </c>
      <c r="L177">
        <v>32</v>
      </c>
      <c r="M177" t="s">
        <v>28</v>
      </c>
      <c r="N177" t="s">
        <v>677</v>
      </c>
    </row>
    <row r="178" spans="1:14" x14ac:dyDescent="0.45">
      <c r="A178">
        <v>1159</v>
      </c>
      <c r="B178" t="s">
        <v>790</v>
      </c>
      <c r="C178" t="s">
        <v>1007</v>
      </c>
      <c r="D178" t="s">
        <v>1012</v>
      </c>
      <c r="E178">
        <v>5</v>
      </c>
      <c r="H178" s="2">
        <v>11000</v>
      </c>
      <c r="I178" s="5">
        <f t="shared" si="17"/>
        <v>271480</v>
      </c>
      <c r="J178" s="2">
        <v>572000</v>
      </c>
      <c r="K178" s="5">
        <f t="shared" si="18"/>
        <v>14116960</v>
      </c>
      <c r="L178">
        <v>24</v>
      </c>
      <c r="M178" t="s">
        <v>96</v>
      </c>
      <c r="N178" t="s">
        <v>677</v>
      </c>
    </row>
    <row r="179" spans="1:14" x14ac:dyDescent="0.45">
      <c r="A179">
        <v>1160</v>
      </c>
      <c r="B179" t="s">
        <v>790</v>
      </c>
      <c r="C179" t="s">
        <v>1007</v>
      </c>
      <c r="D179" t="s">
        <v>1013</v>
      </c>
      <c r="E179">
        <v>6</v>
      </c>
      <c r="H179" s="2">
        <v>11000</v>
      </c>
      <c r="I179" s="5">
        <f t="shared" si="17"/>
        <v>271480</v>
      </c>
      <c r="J179" s="2">
        <v>572000</v>
      </c>
      <c r="K179" s="5">
        <f t="shared" si="18"/>
        <v>14116960</v>
      </c>
      <c r="L179">
        <v>29</v>
      </c>
      <c r="M179" t="s">
        <v>26</v>
      </c>
      <c r="N179" t="s">
        <v>677</v>
      </c>
    </row>
    <row r="180" spans="1:14" x14ac:dyDescent="0.45">
      <c r="A180">
        <v>1161</v>
      </c>
      <c r="B180" t="s">
        <v>790</v>
      </c>
      <c r="C180" t="s">
        <v>1007</v>
      </c>
      <c r="D180" t="s">
        <v>1014</v>
      </c>
      <c r="E180">
        <v>7</v>
      </c>
      <c r="H180" s="2">
        <v>9500</v>
      </c>
      <c r="I180" s="5">
        <f t="shared" si="17"/>
        <v>234460</v>
      </c>
      <c r="J180" s="2">
        <v>494000</v>
      </c>
      <c r="K180" s="5">
        <f t="shared" si="18"/>
        <v>12191920</v>
      </c>
      <c r="L180">
        <v>26</v>
      </c>
      <c r="M180" t="s">
        <v>28</v>
      </c>
      <c r="N180" t="s">
        <v>677</v>
      </c>
    </row>
    <row r="181" spans="1:14" x14ac:dyDescent="0.45">
      <c r="A181">
        <v>1162</v>
      </c>
      <c r="B181" t="s">
        <v>790</v>
      </c>
      <c r="C181" t="s">
        <v>1007</v>
      </c>
      <c r="D181" t="s">
        <v>1015</v>
      </c>
      <c r="E181">
        <v>8</v>
      </c>
      <c r="H181" s="2">
        <v>9000</v>
      </c>
      <c r="I181" s="5">
        <f t="shared" si="17"/>
        <v>222120</v>
      </c>
      <c r="J181" s="2">
        <v>468000</v>
      </c>
      <c r="K181" s="5">
        <f t="shared" si="18"/>
        <v>11550240</v>
      </c>
      <c r="L181">
        <v>31</v>
      </c>
      <c r="M181" t="s">
        <v>72</v>
      </c>
      <c r="N181" t="s">
        <v>677</v>
      </c>
    </row>
    <row r="182" spans="1:14" x14ac:dyDescent="0.45">
      <c r="A182">
        <v>1163</v>
      </c>
      <c r="B182" t="s">
        <v>790</v>
      </c>
      <c r="C182" t="s">
        <v>1007</v>
      </c>
      <c r="D182" t="s">
        <v>1016</v>
      </c>
      <c r="E182">
        <v>9</v>
      </c>
      <c r="H182" s="2">
        <v>8000</v>
      </c>
      <c r="I182" s="5">
        <f t="shared" si="17"/>
        <v>197440</v>
      </c>
      <c r="J182" s="2">
        <v>416000</v>
      </c>
      <c r="K182" s="5">
        <f t="shared" si="18"/>
        <v>10266880</v>
      </c>
      <c r="L182">
        <v>33</v>
      </c>
      <c r="M182" t="s">
        <v>17</v>
      </c>
      <c r="N182" t="s">
        <v>677</v>
      </c>
    </row>
    <row r="183" spans="1:14" x14ac:dyDescent="0.45">
      <c r="A183">
        <v>1164</v>
      </c>
      <c r="B183" t="s">
        <v>790</v>
      </c>
      <c r="C183" t="s">
        <v>1007</v>
      </c>
      <c r="D183" t="s">
        <v>1017</v>
      </c>
      <c r="E183">
        <v>10</v>
      </c>
      <c r="H183" s="2">
        <v>7700</v>
      </c>
      <c r="I183" s="5">
        <f t="shared" si="17"/>
        <v>190036</v>
      </c>
      <c r="J183" s="2">
        <v>400400</v>
      </c>
      <c r="K183" s="5">
        <f t="shared" si="18"/>
        <v>9881872</v>
      </c>
      <c r="L183">
        <v>31</v>
      </c>
      <c r="M183" t="s">
        <v>20</v>
      </c>
      <c r="N183" t="s">
        <v>677</v>
      </c>
    </row>
    <row r="184" spans="1:14" x14ac:dyDescent="0.45">
      <c r="A184">
        <v>1165</v>
      </c>
      <c r="B184" t="s">
        <v>790</v>
      </c>
      <c r="C184" t="s">
        <v>1007</v>
      </c>
      <c r="D184" t="s">
        <v>1018</v>
      </c>
      <c r="E184">
        <v>11</v>
      </c>
      <c r="H184" s="2">
        <v>7400</v>
      </c>
      <c r="I184" s="5">
        <f t="shared" si="17"/>
        <v>182632</v>
      </c>
      <c r="J184" s="2">
        <v>384800</v>
      </c>
      <c r="K184" s="5">
        <f t="shared" si="18"/>
        <v>9496864</v>
      </c>
      <c r="L184">
        <v>25</v>
      </c>
      <c r="M184" t="s">
        <v>30</v>
      </c>
      <c r="N184" t="s">
        <v>677</v>
      </c>
    </row>
    <row r="185" spans="1:14" x14ac:dyDescent="0.45">
      <c r="A185">
        <v>1166</v>
      </c>
      <c r="B185" t="s">
        <v>790</v>
      </c>
      <c r="C185" t="s">
        <v>1007</v>
      </c>
      <c r="D185" t="s">
        <v>1019</v>
      </c>
      <c r="E185">
        <v>12</v>
      </c>
      <c r="H185" s="2">
        <v>6500</v>
      </c>
      <c r="I185" s="5">
        <f t="shared" si="17"/>
        <v>160420</v>
      </c>
      <c r="J185" s="2">
        <v>338000</v>
      </c>
      <c r="K185" s="5">
        <f t="shared" si="18"/>
        <v>8341840</v>
      </c>
      <c r="L185">
        <v>27</v>
      </c>
      <c r="M185" t="s">
        <v>50</v>
      </c>
      <c r="N185" t="s">
        <v>677</v>
      </c>
    </row>
    <row r="186" spans="1:14" x14ac:dyDescent="0.45">
      <c r="A186">
        <v>1167</v>
      </c>
      <c r="B186" t="s">
        <v>790</v>
      </c>
      <c r="C186" t="s">
        <v>1007</v>
      </c>
      <c r="D186" t="s">
        <v>1020</v>
      </c>
      <c r="E186">
        <v>13</v>
      </c>
      <c r="H186" s="2">
        <v>6300</v>
      </c>
      <c r="I186" s="5">
        <f t="shared" si="17"/>
        <v>155484</v>
      </c>
      <c r="J186" s="2">
        <v>327600</v>
      </c>
      <c r="K186" s="5">
        <f t="shared" si="18"/>
        <v>8085168</v>
      </c>
      <c r="L186">
        <v>28</v>
      </c>
      <c r="M186" t="s">
        <v>17</v>
      </c>
      <c r="N186" t="s">
        <v>886</v>
      </c>
    </row>
    <row r="187" spans="1:14" x14ac:dyDescent="0.45">
      <c r="A187">
        <v>1168</v>
      </c>
      <c r="B187" t="s">
        <v>790</v>
      </c>
      <c r="C187" t="s">
        <v>1007</v>
      </c>
      <c r="D187" t="s">
        <v>1021</v>
      </c>
      <c r="E187">
        <v>14</v>
      </c>
      <c r="H187" s="2">
        <v>6300</v>
      </c>
      <c r="I187" s="5">
        <f t="shared" si="17"/>
        <v>155484</v>
      </c>
      <c r="J187" s="2">
        <v>327600</v>
      </c>
      <c r="K187" s="5">
        <f t="shared" si="18"/>
        <v>8085168</v>
      </c>
      <c r="L187">
        <v>29</v>
      </c>
      <c r="M187" t="s">
        <v>45</v>
      </c>
      <c r="N187" t="s">
        <v>677</v>
      </c>
    </row>
    <row r="188" spans="1:14" x14ac:dyDescent="0.45">
      <c r="A188">
        <v>1169</v>
      </c>
      <c r="B188" t="s">
        <v>790</v>
      </c>
      <c r="C188" t="s">
        <v>1007</v>
      </c>
      <c r="D188" t="s">
        <v>1022</v>
      </c>
      <c r="E188">
        <v>15</v>
      </c>
      <c r="H188" s="2">
        <v>6100</v>
      </c>
      <c r="I188" s="5">
        <f t="shared" si="17"/>
        <v>150548</v>
      </c>
      <c r="J188" s="2">
        <v>317200</v>
      </c>
      <c r="K188" s="5">
        <f t="shared" si="18"/>
        <v>7828496</v>
      </c>
      <c r="L188">
        <v>26</v>
      </c>
      <c r="M188" t="s">
        <v>62</v>
      </c>
      <c r="N188" t="s">
        <v>677</v>
      </c>
    </row>
    <row r="189" spans="1:14" x14ac:dyDescent="0.45">
      <c r="A189">
        <v>1170</v>
      </c>
      <c r="B189" t="s">
        <v>790</v>
      </c>
      <c r="C189" t="s">
        <v>1007</v>
      </c>
      <c r="D189" t="s">
        <v>1023</v>
      </c>
      <c r="E189">
        <v>16</v>
      </c>
      <c r="H189" s="2">
        <v>6100</v>
      </c>
      <c r="I189" s="5">
        <f t="shared" si="17"/>
        <v>150548</v>
      </c>
      <c r="J189" s="2">
        <v>317200</v>
      </c>
      <c r="K189" s="5">
        <f t="shared" si="18"/>
        <v>7828496</v>
      </c>
      <c r="L189">
        <v>30</v>
      </c>
      <c r="M189" t="s">
        <v>73</v>
      </c>
      <c r="N189" t="s">
        <v>677</v>
      </c>
    </row>
    <row r="190" spans="1:14" x14ac:dyDescent="0.45">
      <c r="A190">
        <v>1171</v>
      </c>
      <c r="B190" t="s">
        <v>790</v>
      </c>
      <c r="C190" t="s">
        <v>1007</v>
      </c>
      <c r="D190" t="s">
        <v>1024</v>
      </c>
      <c r="E190">
        <v>17</v>
      </c>
      <c r="H190" s="2">
        <v>5700</v>
      </c>
      <c r="I190" s="5">
        <f t="shared" si="17"/>
        <v>140676</v>
      </c>
      <c r="J190" s="2">
        <v>296400</v>
      </c>
      <c r="K190" s="5">
        <f t="shared" si="18"/>
        <v>7315152</v>
      </c>
      <c r="L190">
        <v>28</v>
      </c>
      <c r="M190" t="s">
        <v>70</v>
      </c>
      <c r="N190" t="s">
        <v>677</v>
      </c>
    </row>
    <row r="191" spans="1:14" x14ac:dyDescent="0.45">
      <c r="A191">
        <v>1172</v>
      </c>
      <c r="B191" t="s">
        <v>790</v>
      </c>
      <c r="C191" t="s">
        <v>1007</v>
      </c>
      <c r="D191" t="s">
        <v>1025</v>
      </c>
      <c r="E191">
        <v>18</v>
      </c>
      <c r="H191" s="2">
        <v>5000</v>
      </c>
      <c r="I191" s="5">
        <f t="shared" si="17"/>
        <v>123400</v>
      </c>
      <c r="J191" s="2">
        <v>260000</v>
      </c>
      <c r="K191" s="5">
        <f t="shared" si="18"/>
        <v>6416800</v>
      </c>
      <c r="L191">
        <v>29</v>
      </c>
      <c r="M191" t="s">
        <v>26</v>
      </c>
      <c r="N191" t="s">
        <v>677</v>
      </c>
    </row>
    <row r="192" spans="1:14" x14ac:dyDescent="0.45">
      <c r="A192">
        <v>1173</v>
      </c>
      <c r="B192" t="s">
        <v>790</v>
      </c>
      <c r="C192" t="s">
        <v>1007</v>
      </c>
      <c r="D192" t="s">
        <v>1026</v>
      </c>
      <c r="E192">
        <v>19</v>
      </c>
      <c r="H192" s="2">
        <v>4600</v>
      </c>
      <c r="I192" s="5">
        <f t="shared" si="17"/>
        <v>113528</v>
      </c>
      <c r="J192" s="2">
        <v>239200</v>
      </c>
      <c r="K192" s="5">
        <f t="shared" si="18"/>
        <v>5903456</v>
      </c>
      <c r="L192">
        <v>27</v>
      </c>
      <c r="M192" t="s">
        <v>24</v>
      </c>
      <c r="N192" t="s">
        <v>677</v>
      </c>
    </row>
    <row r="193" spans="1:14" x14ac:dyDescent="0.45">
      <c r="A193">
        <v>1174</v>
      </c>
      <c r="B193" t="s">
        <v>790</v>
      </c>
      <c r="C193" t="s">
        <v>1007</v>
      </c>
      <c r="D193" t="s">
        <v>1027</v>
      </c>
      <c r="E193">
        <v>20</v>
      </c>
      <c r="H193" s="2">
        <v>3700</v>
      </c>
      <c r="I193" s="5">
        <f t="shared" si="17"/>
        <v>91316</v>
      </c>
      <c r="J193" s="2">
        <v>192400</v>
      </c>
      <c r="K193" s="5">
        <f t="shared" si="18"/>
        <v>4748432</v>
      </c>
      <c r="L193">
        <v>25</v>
      </c>
      <c r="M193" t="s">
        <v>143</v>
      </c>
      <c r="N193" t="s">
        <v>677</v>
      </c>
    </row>
    <row r="194" spans="1:14" x14ac:dyDescent="0.45">
      <c r="A194">
        <v>1175</v>
      </c>
      <c r="B194" t="s">
        <v>790</v>
      </c>
      <c r="C194" t="s">
        <v>1007</v>
      </c>
      <c r="D194" t="s">
        <v>1028</v>
      </c>
      <c r="E194">
        <v>21</v>
      </c>
      <c r="H194" s="2">
        <v>3300</v>
      </c>
      <c r="I194" s="5">
        <f t="shared" si="17"/>
        <v>81444</v>
      </c>
      <c r="J194" s="2">
        <v>171600</v>
      </c>
      <c r="K194" s="5">
        <f t="shared" si="18"/>
        <v>4235088</v>
      </c>
      <c r="L194">
        <v>23</v>
      </c>
      <c r="M194" t="s">
        <v>73</v>
      </c>
      <c r="N194" t="s">
        <v>18</v>
      </c>
    </row>
    <row r="195" spans="1:14" x14ac:dyDescent="0.45">
      <c r="A195">
        <v>1176</v>
      </c>
      <c r="B195" t="s">
        <v>790</v>
      </c>
      <c r="C195" t="s">
        <v>1007</v>
      </c>
      <c r="D195" t="s">
        <v>1029</v>
      </c>
      <c r="E195">
        <v>22</v>
      </c>
      <c r="H195" s="2">
        <v>2500</v>
      </c>
      <c r="I195" s="5">
        <f t="shared" ref="I195:I258" si="19">H195*$P$3</f>
        <v>61700</v>
      </c>
      <c r="J195" s="2">
        <v>130000</v>
      </c>
      <c r="K195" s="5">
        <f t="shared" ref="K195:K258" si="20">J195*$P$3</f>
        <v>3208400</v>
      </c>
      <c r="L195">
        <v>34</v>
      </c>
      <c r="M195" t="s">
        <v>1030</v>
      </c>
      <c r="N195" t="s">
        <v>677</v>
      </c>
    </row>
    <row r="196" spans="1:14" x14ac:dyDescent="0.45">
      <c r="A196">
        <v>1177</v>
      </c>
      <c r="B196" t="s">
        <v>790</v>
      </c>
      <c r="C196" t="s">
        <v>1007</v>
      </c>
      <c r="D196" t="s">
        <v>1031</v>
      </c>
      <c r="E196">
        <v>23</v>
      </c>
      <c r="H196" s="2">
        <v>2300</v>
      </c>
      <c r="I196" s="5">
        <f t="shared" si="19"/>
        <v>56764</v>
      </c>
      <c r="J196" s="2">
        <v>119600</v>
      </c>
      <c r="K196" s="5">
        <f t="shared" si="20"/>
        <v>2951728</v>
      </c>
      <c r="L196">
        <v>26</v>
      </c>
      <c r="M196" t="s">
        <v>24</v>
      </c>
      <c r="N196" t="s">
        <v>317</v>
      </c>
    </row>
    <row r="197" spans="1:14" x14ac:dyDescent="0.45">
      <c r="A197">
        <v>1178</v>
      </c>
      <c r="B197" t="s">
        <v>790</v>
      </c>
      <c r="C197" t="s">
        <v>1007</v>
      </c>
      <c r="D197" t="s">
        <v>1032</v>
      </c>
      <c r="E197">
        <v>24</v>
      </c>
      <c r="H197" s="2">
        <v>1900</v>
      </c>
      <c r="I197" s="5">
        <f t="shared" si="19"/>
        <v>46892</v>
      </c>
      <c r="J197" s="2">
        <v>98800</v>
      </c>
      <c r="K197" s="5">
        <f t="shared" si="20"/>
        <v>2438384</v>
      </c>
      <c r="L197">
        <v>22</v>
      </c>
      <c r="M197" t="s">
        <v>26</v>
      </c>
      <c r="N197" t="s">
        <v>677</v>
      </c>
    </row>
    <row r="198" spans="1:14" x14ac:dyDescent="0.45">
      <c r="A198">
        <v>1179</v>
      </c>
      <c r="B198" t="s">
        <v>790</v>
      </c>
      <c r="C198" t="s">
        <v>1033</v>
      </c>
      <c r="D198" t="s">
        <v>1034</v>
      </c>
      <c r="E198">
        <v>1</v>
      </c>
      <c r="H198" s="2">
        <v>80000</v>
      </c>
      <c r="I198" s="5">
        <f t="shared" si="19"/>
        <v>1974400</v>
      </c>
      <c r="J198" s="2">
        <v>4160000</v>
      </c>
      <c r="K198" s="5">
        <f t="shared" si="20"/>
        <v>102668800</v>
      </c>
      <c r="L198">
        <v>26</v>
      </c>
      <c r="M198" t="s">
        <v>45</v>
      </c>
      <c r="N198" t="s">
        <v>677</v>
      </c>
    </row>
    <row r="199" spans="1:14" x14ac:dyDescent="0.45">
      <c r="A199">
        <v>1180</v>
      </c>
      <c r="B199" t="s">
        <v>790</v>
      </c>
      <c r="C199" t="s">
        <v>1033</v>
      </c>
      <c r="D199" t="s">
        <v>1035</v>
      </c>
      <c r="E199">
        <v>2</v>
      </c>
      <c r="H199" s="2">
        <v>59000</v>
      </c>
      <c r="I199" s="5">
        <f t="shared" si="19"/>
        <v>1456120</v>
      </c>
      <c r="J199" s="2">
        <v>3068000</v>
      </c>
      <c r="K199" s="5">
        <f t="shared" si="20"/>
        <v>75718240</v>
      </c>
      <c r="L199">
        <v>31</v>
      </c>
      <c r="M199" t="s">
        <v>63</v>
      </c>
      <c r="N199" t="s">
        <v>677</v>
      </c>
    </row>
    <row r="200" spans="1:14" x14ac:dyDescent="0.45">
      <c r="A200">
        <v>1181</v>
      </c>
      <c r="B200" t="s">
        <v>790</v>
      </c>
      <c r="C200" t="s">
        <v>1033</v>
      </c>
      <c r="D200" t="s">
        <v>1036</v>
      </c>
      <c r="E200">
        <v>3</v>
      </c>
      <c r="H200" s="2">
        <v>31000</v>
      </c>
      <c r="I200" s="5">
        <f t="shared" si="19"/>
        <v>765080</v>
      </c>
      <c r="J200" s="2">
        <v>1612000</v>
      </c>
      <c r="K200" s="5">
        <f t="shared" si="20"/>
        <v>39784160</v>
      </c>
      <c r="L200">
        <v>29</v>
      </c>
      <c r="M200" t="s">
        <v>20</v>
      </c>
      <c r="N200" t="s">
        <v>1037</v>
      </c>
    </row>
    <row r="201" spans="1:14" x14ac:dyDescent="0.45">
      <c r="A201">
        <v>1182</v>
      </c>
      <c r="B201" t="s">
        <v>790</v>
      </c>
      <c r="C201" t="s">
        <v>1033</v>
      </c>
      <c r="D201" t="s">
        <v>1038</v>
      </c>
      <c r="E201">
        <v>4</v>
      </c>
      <c r="H201" s="2">
        <v>29000</v>
      </c>
      <c r="I201" s="5">
        <f t="shared" si="19"/>
        <v>715720</v>
      </c>
      <c r="J201" s="2">
        <v>1508000</v>
      </c>
      <c r="K201" s="5">
        <f t="shared" si="20"/>
        <v>37217440</v>
      </c>
      <c r="L201">
        <v>27</v>
      </c>
      <c r="M201" t="s">
        <v>26</v>
      </c>
      <c r="N201" t="s">
        <v>677</v>
      </c>
    </row>
    <row r="202" spans="1:14" x14ac:dyDescent="0.45">
      <c r="A202">
        <v>1183</v>
      </c>
      <c r="B202" t="s">
        <v>790</v>
      </c>
      <c r="C202" t="s">
        <v>1033</v>
      </c>
      <c r="D202" t="s">
        <v>1039</v>
      </c>
      <c r="E202">
        <v>5</v>
      </c>
      <c r="H202" s="2">
        <v>20000</v>
      </c>
      <c r="I202" s="5">
        <f t="shared" si="19"/>
        <v>493600</v>
      </c>
      <c r="J202" s="2">
        <v>1040000</v>
      </c>
      <c r="K202" s="5">
        <f t="shared" si="20"/>
        <v>25667200</v>
      </c>
      <c r="L202">
        <v>29</v>
      </c>
      <c r="M202" t="s">
        <v>73</v>
      </c>
      <c r="N202" t="s">
        <v>677</v>
      </c>
    </row>
    <row r="203" spans="1:14" x14ac:dyDescent="0.45">
      <c r="A203">
        <v>1184</v>
      </c>
      <c r="B203" t="s">
        <v>790</v>
      </c>
      <c r="C203" t="s">
        <v>1033</v>
      </c>
      <c r="D203" t="s">
        <v>1040</v>
      </c>
      <c r="E203">
        <v>6</v>
      </c>
      <c r="H203" s="2">
        <v>19000</v>
      </c>
      <c r="I203" s="5">
        <f t="shared" si="19"/>
        <v>468920</v>
      </c>
      <c r="J203" s="2">
        <v>988000</v>
      </c>
      <c r="K203" s="5">
        <f t="shared" si="20"/>
        <v>24383840</v>
      </c>
      <c r="L203">
        <v>31</v>
      </c>
      <c r="M203" t="s">
        <v>1041</v>
      </c>
      <c r="N203" t="s">
        <v>677</v>
      </c>
    </row>
    <row r="204" spans="1:14" x14ac:dyDescent="0.45">
      <c r="A204">
        <v>1185</v>
      </c>
      <c r="B204" t="s">
        <v>790</v>
      </c>
      <c r="C204" t="s">
        <v>1033</v>
      </c>
      <c r="D204" t="s">
        <v>1042</v>
      </c>
      <c r="E204">
        <v>7</v>
      </c>
      <c r="H204" s="2">
        <v>17000</v>
      </c>
      <c r="I204" s="5">
        <f t="shared" si="19"/>
        <v>419560</v>
      </c>
      <c r="J204" s="2">
        <v>884000</v>
      </c>
      <c r="K204" s="5">
        <f t="shared" si="20"/>
        <v>21817120</v>
      </c>
      <c r="L204">
        <v>28</v>
      </c>
      <c r="M204" t="s">
        <v>17</v>
      </c>
      <c r="N204" t="s">
        <v>677</v>
      </c>
    </row>
    <row r="205" spans="1:14" x14ac:dyDescent="0.45">
      <c r="A205">
        <v>1186</v>
      </c>
      <c r="B205" t="s">
        <v>790</v>
      </c>
      <c r="C205" t="s">
        <v>1033</v>
      </c>
      <c r="D205" t="s">
        <v>1043</v>
      </c>
      <c r="E205">
        <v>8</v>
      </c>
      <c r="H205" s="2">
        <v>17000</v>
      </c>
      <c r="I205" s="5">
        <f t="shared" si="19"/>
        <v>419560</v>
      </c>
      <c r="J205" s="2">
        <v>884000</v>
      </c>
      <c r="K205" s="5">
        <f t="shared" si="20"/>
        <v>21817120</v>
      </c>
      <c r="L205">
        <v>30</v>
      </c>
      <c r="M205" t="s">
        <v>30</v>
      </c>
      <c r="N205" t="s">
        <v>34</v>
      </c>
    </row>
    <row r="206" spans="1:14" x14ac:dyDescent="0.45">
      <c r="A206">
        <v>1187</v>
      </c>
      <c r="B206" t="s">
        <v>790</v>
      </c>
      <c r="C206" t="s">
        <v>1033</v>
      </c>
      <c r="D206" t="s">
        <v>1044</v>
      </c>
      <c r="E206">
        <v>9</v>
      </c>
      <c r="H206" s="2">
        <v>16000</v>
      </c>
      <c r="I206" s="5">
        <f t="shared" si="19"/>
        <v>394880</v>
      </c>
      <c r="J206" s="2">
        <v>832000</v>
      </c>
      <c r="K206" s="5">
        <f t="shared" si="20"/>
        <v>20533760</v>
      </c>
      <c r="L206">
        <v>22</v>
      </c>
      <c r="M206" t="s">
        <v>939</v>
      </c>
      <c r="N206" t="s">
        <v>677</v>
      </c>
    </row>
    <row r="207" spans="1:14" x14ac:dyDescent="0.45">
      <c r="A207">
        <v>1188</v>
      </c>
      <c r="B207" t="s">
        <v>790</v>
      </c>
      <c r="C207" t="s">
        <v>1033</v>
      </c>
      <c r="D207" t="s">
        <v>1045</v>
      </c>
      <c r="E207">
        <v>10</v>
      </c>
      <c r="H207" s="2">
        <v>16000</v>
      </c>
      <c r="I207" s="5">
        <f t="shared" si="19"/>
        <v>394880</v>
      </c>
      <c r="J207" s="2">
        <v>832000</v>
      </c>
      <c r="K207" s="5">
        <f t="shared" si="20"/>
        <v>20533760</v>
      </c>
      <c r="L207">
        <v>23</v>
      </c>
      <c r="M207" t="s">
        <v>26</v>
      </c>
      <c r="N207" t="s">
        <v>594</v>
      </c>
    </row>
    <row r="208" spans="1:14" x14ac:dyDescent="0.45">
      <c r="A208">
        <v>1189</v>
      </c>
      <c r="B208" t="s">
        <v>790</v>
      </c>
      <c r="C208" t="s">
        <v>1033</v>
      </c>
      <c r="D208" t="s">
        <v>966</v>
      </c>
      <c r="E208">
        <v>11</v>
      </c>
      <c r="H208" s="2">
        <v>16000</v>
      </c>
      <c r="I208" s="5">
        <f t="shared" si="19"/>
        <v>394880</v>
      </c>
      <c r="J208" s="2">
        <v>832000</v>
      </c>
      <c r="K208" s="5">
        <f t="shared" si="20"/>
        <v>20533760</v>
      </c>
      <c r="L208">
        <v>27</v>
      </c>
      <c r="M208" t="s">
        <v>45</v>
      </c>
      <c r="N208" t="s">
        <v>677</v>
      </c>
    </row>
    <row r="209" spans="1:14" x14ac:dyDescent="0.45">
      <c r="A209">
        <v>1190</v>
      </c>
      <c r="B209" t="s">
        <v>790</v>
      </c>
      <c r="C209" t="s">
        <v>1033</v>
      </c>
      <c r="D209" t="s">
        <v>1046</v>
      </c>
      <c r="E209">
        <v>12</v>
      </c>
      <c r="H209" s="2">
        <v>12000</v>
      </c>
      <c r="I209" s="5">
        <f t="shared" si="19"/>
        <v>296160</v>
      </c>
      <c r="J209" s="2">
        <v>624000</v>
      </c>
      <c r="K209" s="5">
        <f t="shared" si="20"/>
        <v>15400320</v>
      </c>
      <c r="L209">
        <v>25</v>
      </c>
      <c r="M209" t="s">
        <v>17</v>
      </c>
      <c r="N209" t="s">
        <v>677</v>
      </c>
    </row>
    <row r="210" spans="1:14" x14ac:dyDescent="0.45">
      <c r="A210">
        <v>1191</v>
      </c>
      <c r="B210" t="s">
        <v>790</v>
      </c>
      <c r="C210" t="s">
        <v>1033</v>
      </c>
      <c r="D210" t="s">
        <v>1047</v>
      </c>
      <c r="E210">
        <v>13</v>
      </c>
      <c r="H210" s="2">
        <v>10000</v>
      </c>
      <c r="I210" s="5">
        <f t="shared" si="19"/>
        <v>246800</v>
      </c>
      <c r="J210" s="2">
        <v>520000</v>
      </c>
      <c r="K210" s="5">
        <f t="shared" si="20"/>
        <v>12833600</v>
      </c>
      <c r="L210">
        <v>31</v>
      </c>
      <c r="M210" t="s">
        <v>28</v>
      </c>
      <c r="N210" t="s">
        <v>677</v>
      </c>
    </row>
    <row r="211" spans="1:14" x14ac:dyDescent="0.45">
      <c r="A211">
        <v>1192</v>
      </c>
      <c r="B211" t="s">
        <v>790</v>
      </c>
      <c r="C211" t="s">
        <v>1033</v>
      </c>
      <c r="D211" t="s">
        <v>1048</v>
      </c>
      <c r="E211">
        <v>14</v>
      </c>
      <c r="H211" s="2">
        <v>10000</v>
      </c>
      <c r="I211" s="5">
        <f t="shared" si="19"/>
        <v>246800</v>
      </c>
      <c r="J211" s="2">
        <v>520000</v>
      </c>
      <c r="K211" s="5">
        <f t="shared" si="20"/>
        <v>12833600</v>
      </c>
      <c r="L211">
        <v>26</v>
      </c>
      <c r="M211" t="s">
        <v>73</v>
      </c>
      <c r="N211" t="s">
        <v>677</v>
      </c>
    </row>
    <row r="212" spans="1:14" x14ac:dyDescent="0.45">
      <c r="A212">
        <v>1193</v>
      </c>
      <c r="B212" t="s">
        <v>790</v>
      </c>
      <c r="C212" t="s">
        <v>1033</v>
      </c>
      <c r="D212" t="s">
        <v>1049</v>
      </c>
      <c r="E212">
        <v>15</v>
      </c>
      <c r="H212" s="2">
        <v>9400</v>
      </c>
      <c r="I212" s="5">
        <f t="shared" si="19"/>
        <v>231992</v>
      </c>
      <c r="J212" s="2">
        <v>488800</v>
      </c>
      <c r="K212" s="5">
        <f t="shared" si="20"/>
        <v>12063584</v>
      </c>
      <c r="L212">
        <v>39</v>
      </c>
      <c r="M212" t="s">
        <v>28</v>
      </c>
      <c r="N212" t="s">
        <v>677</v>
      </c>
    </row>
    <row r="213" spans="1:14" x14ac:dyDescent="0.45">
      <c r="A213">
        <v>1194</v>
      </c>
      <c r="B213" t="s">
        <v>790</v>
      </c>
      <c r="C213" t="s">
        <v>1033</v>
      </c>
      <c r="D213" t="s">
        <v>1050</v>
      </c>
      <c r="E213">
        <v>16</v>
      </c>
      <c r="H213" s="2">
        <v>8000</v>
      </c>
      <c r="I213" s="5">
        <f t="shared" si="19"/>
        <v>197440</v>
      </c>
      <c r="J213" s="2">
        <v>416000</v>
      </c>
      <c r="K213" s="5">
        <f t="shared" si="20"/>
        <v>10266880</v>
      </c>
      <c r="L213">
        <v>23</v>
      </c>
      <c r="M213" t="s">
        <v>70</v>
      </c>
      <c r="N213" t="s">
        <v>677</v>
      </c>
    </row>
    <row r="214" spans="1:14" x14ac:dyDescent="0.45">
      <c r="A214">
        <v>1195</v>
      </c>
      <c r="B214" t="s">
        <v>790</v>
      </c>
      <c r="C214" t="s">
        <v>1033</v>
      </c>
      <c r="D214" t="s">
        <v>1051</v>
      </c>
      <c r="E214">
        <v>17</v>
      </c>
      <c r="H214" s="2">
        <v>8000</v>
      </c>
      <c r="I214" s="5">
        <f t="shared" si="19"/>
        <v>197440</v>
      </c>
      <c r="J214" s="2">
        <v>416000</v>
      </c>
      <c r="K214" s="5">
        <f t="shared" si="20"/>
        <v>10266880</v>
      </c>
      <c r="L214">
        <v>23</v>
      </c>
      <c r="M214" t="s">
        <v>45</v>
      </c>
      <c r="N214" t="s">
        <v>795</v>
      </c>
    </row>
    <row r="215" spans="1:14" x14ac:dyDescent="0.45">
      <c r="A215">
        <v>1196</v>
      </c>
      <c r="B215" t="s">
        <v>790</v>
      </c>
      <c r="C215" t="s">
        <v>1033</v>
      </c>
      <c r="D215" t="s">
        <v>1052</v>
      </c>
      <c r="E215">
        <v>18</v>
      </c>
      <c r="H215" s="2">
        <v>7000</v>
      </c>
      <c r="I215" s="5">
        <f t="shared" si="19"/>
        <v>172760</v>
      </c>
      <c r="J215" s="2">
        <v>364000</v>
      </c>
      <c r="K215" s="5">
        <f t="shared" si="20"/>
        <v>8983520</v>
      </c>
      <c r="L215">
        <v>23</v>
      </c>
      <c r="M215" t="s">
        <v>26</v>
      </c>
      <c r="N215" t="s">
        <v>1053</v>
      </c>
    </row>
    <row r="216" spans="1:14" x14ac:dyDescent="0.45">
      <c r="A216">
        <v>1197</v>
      </c>
      <c r="B216" t="s">
        <v>790</v>
      </c>
      <c r="C216" t="s">
        <v>1033</v>
      </c>
      <c r="D216" t="s">
        <v>1054</v>
      </c>
      <c r="E216">
        <v>19</v>
      </c>
      <c r="H216" s="2">
        <v>6500</v>
      </c>
      <c r="I216" s="5">
        <f t="shared" si="19"/>
        <v>160420</v>
      </c>
      <c r="J216" s="2">
        <v>338000</v>
      </c>
      <c r="K216" s="5">
        <f t="shared" si="20"/>
        <v>8341840</v>
      </c>
      <c r="L216">
        <v>23</v>
      </c>
      <c r="M216" t="s">
        <v>72</v>
      </c>
      <c r="N216" t="s">
        <v>677</v>
      </c>
    </row>
    <row r="217" spans="1:14" x14ac:dyDescent="0.45">
      <c r="A217">
        <v>1198</v>
      </c>
      <c r="B217" t="s">
        <v>790</v>
      </c>
      <c r="C217" t="s">
        <v>1033</v>
      </c>
      <c r="D217" t="s">
        <v>1055</v>
      </c>
      <c r="E217">
        <v>20</v>
      </c>
      <c r="H217" s="2">
        <v>6300</v>
      </c>
      <c r="I217" s="5">
        <f t="shared" si="19"/>
        <v>155484</v>
      </c>
      <c r="J217" s="2">
        <v>327600</v>
      </c>
      <c r="K217" s="5">
        <f t="shared" si="20"/>
        <v>8085168</v>
      </c>
      <c r="L217">
        <v>31</v>
      </c>
      <c r="M217" t="s">
        <v>66</v>
      </c>
      <c r="N217" t="s">
        <v>677</v>
      </c>
    </row>
    <row r="218" spans="1:14" x14ac:dyDescent="0.45">
      <c r="A218">
        <v>1199</v>
      </c>
      <c r="B218" t="s">
        <v>790</v>
      </c>
      <c r="C218" t="s">
        <v>1033</v>
      </c>
      <c r="D218" t="s">
        <v>1056</v>
      </c>
      <c r="E218">
        <v>21</v>
      </c>
      <c r="H218" s="2">
        <v>5000</v>
      </c>
      <c r="I218" s="5">
        <f t="shared" si="19"/>
        <v>123400</v>
      </c>
      <c r="J218" s="2">
        <v>260000</v>
      </c>
      <c r="K218" s="5">
        <f t="shared" si="20"/>
        <v>6416800</v>
      </c>
      <c r="L218">
        <v>23</v>
      </c>
      <c r="M218" t="s">
        <v>43</v>
      </c>
      <c r="N218" t="s">
        <v>677</v>
      </c>
    </row>
    <row r="219" spans="1:14" x14ac:dyDescent="0.45">
      <c r="A219">
        <v>1200</v>
      </c>
      <c r="B219" t="s">
        <v>790</v>
      </c>
      <c r="C219" t="s">
        <v>1033</v>
      </c>
      <c r="D219" t="s">
        <v>1057</v>
      </c>
      <c r="E219">
        <v>22</v>
      </c>
      <c r="H219" s="2">
        <v>4900</v>
      </c>
      <c r="I219" s="5">
        <f t="shared" si="19"/>
        <v>120932</v>
      </c>
      <c r="J219" s="2">
        <v>254800</v>
      </c>
      <c r="K219" s="5">
        <f t="shared" si="20"/>
        <v>6288464</v>
      </c>
      <c r="L219">
        <v>25</v>
      </c>
      <c r="M219" t="s">
        <v>70</v>
      </c>
      <c r="N219" t="s">
        <v>677</v>
      </c>
    </row>
    <row r="220" spans="1:14" x14ac:dyDescent="0.45">
      <c r="A220">
        <v>1201</v>
      </c>
      <c r="B220" t="s">
        <v>790</v>
      </c>
      <c r="C220" t="s">
        <v>1033</v>
      </c>
      <c r="D220" t="s">
        <v>1058</v>
      </c>
      <c r="E220">
        <v>23</v>
      </c>
      <c r="H220" s="2">
        <v>4400</v>
      </c>
      <c r="I220" s="5">
        <f t="shared" si="19"/>
        <v>108592</v>
      </c>
      <c r="J220" s="2">
        <v>228800</v>
      </c>
      <c r="K220" s="5">
        <f t="shared" si="20"/>
        <v>5646784</v>
      </c>
      <c r="L220">
        <v>32</v>
      </c>
      <c r="M220" t="s">
        <v>72</v>
      </c>
      <c r="N220" t="s">
        <v>677</v>
      </c>
    </row>
    <row r="221" spans="1:14" x14ac:dyDescent="0.45">
      <c r="A221">
        <v>1202</v>
      </c>
      <c r="B221" t="s">
        <v>790</v>
      </c>
      <c r="C221" t="s">
        <v>1033</v>
      </c>
      <c r="D221" t="s">
        <v>1059</v>
      </c>
      <c r="E221">
        <v>24</v>
      </c>
      <c r="H221" s="2">
        <v>2900</v>
      </c>
      <c r="I221" s="5">
        <f t="shared" si="19"/>
        <v>71572</v>
      </c>
      <c r="J221" s="2">
        <v>150800</v>
      </c>
      <c r="K221" s="5">
        <f t="shared" si="20"/>
        <v>3721744</v>
      </c>
      <c r="L221">
        <v>20</v>
      </c>
      <c r="M221" t="s">
        <v>50</v>
      </c>
      <c r="N221" t="s">
        <v>677</v>
      </c>
    </row>
    <row r="222" spans="1:14" x14ac:dyDescent="0.45">
      <c r="A222">
        <v>1203</v>
      </c>
      <c r="B222" t="s">
        <v>790</v>
      </c>
      <c r="C222" t="s">
        <v>1033</v>
      </c>
      <c r="D222" t="s">
        <v>1060</v>
      </c>
      <c r="E222">
        <v>25</v>
      </c>
      <c r="H222" s="2">
        <v>2100</v>
      </c>
      <c r="I222" s="5">
        <f t="shared" si="19"/>
        <v>51828</v>
      </c>
      <c r="J222" s="2">
        <v>109200</v>
      </c>
      <c r="K222" s="5">
        <f t="shared" si="20"/>
        <v>2695056</v>
      </c>
      <c r="L222">
        <v>23</v>
      </c>
      <c r="M222" t="s">
        <v>20</v>
      </c>
      <c r="N222" t="s">
        <v>677</v>
      </c>
    </row>
    <row r="223" spans="1:14" x14ac:dyDescent="0.45">
      <c r="A223">
        <v>1204</v>
      </c>
      <c r="B223" t="s">
        <v>790</v>
      </c>
      <c r="C223" t="s">
        <v>1061</v>
      </c>
      <c r="D223" t="s">
        <v>1062</v>
      </c>
      <c r="E223">
        <v>1</v>
      </c>
      <c r="H223" s="2">
        <v>177000</v>
      </c>
      <c r="I223" s="5">
        <f t="shared" si="19"/>
        <v>4368360</v>
      </c>
      <c r="J223" s="2">
        <v>9204000</v>
      </c>
      <c r="K223" s="5">
        <f t="shared" si="20"/>
        <v>227154720</v>
      </c>
      <c r="L223">
        <v>31</v>
      </c>
      <c r="M223" t="s">
        <v>50</v>
      </c>
      <c r="N223" t="s">
        <v>677</v>
      </c>
    </row>
    <row r="224" spans="1:14" x14ac:dyDescent="0.45">
      <c r="A224">
        <v>1205</v>
      </c>
      <c r="B224" t="s">
        <v>790</v>
      </c>
      <c r="C224" t="s">
        <v>1061</v>
      </c>
      <c r="D224" t="s">
        <v>1063</v>
      </c>
      <c r="E224">
        <v>2</v>
      </c>
      <c r="H224" s="2">
        <v>68000</v>
      </c>
      <c r="I224" s="5">
        <f t="shared" si="19"/>
        <v>1678240</v>
      </c>
      <c r="J224" s="2">
        <v>3536000</v>
      </c>
      <c r="K224" s="5">
        <f t="shared" si="20"/>
        <v>87268480</v>
      </c>
      <c r="L224">
        <v>23</v>
      </c>
      <c r="M224" t="s">
        <v>62</v>
      </c>
      <c r="N224" t="s">
        <v>677</v>
      </c>
    </row>
    <row r="225" spans="1:14" x14ac:dyDescent="0.45">
      <c r="A225">
        <v>1206</v>
      </c>
      <c r="B225" t="s">
        <v>790</v>
      </c>
      <c r="C225" t="s">
        <v>1061</v>
      </c>
      <c r="D225" t="s">
        <v>1064</v>
      </c>
      <c r="E225">
        <v>3</v>
      </c>
      <c r="H225" s="2">
        <v>38000</v>
      </c>
      <c r="I225" s="5">
        <f t="shared" si="19"/>
        <v>937840</v>
      </c>
      <c r="J225" s="2">
        <v>1976000</v>
      </c>
      <c r="K225" s="5">
        <f t="shared" si="20"/>
        <v>48767680</v>
      </c>
      <c r="L225">
        <v>29</v>
      </c>
      <c r="M225" t="s">
        <v>540</v>
      </c>
      <c r="N225" t="s">
        <v>1065</v>
      </c>
    </row>
    <row r="226" spans="1:14" x14ac:dyDescent="0.45">
      <c r="A226">
        <v>1207</v>
      </c>
      <c r="B226" t="s">
        <v>790</v>
      </c>
      <c r="C226" t="s">
        <v>1061</v>
      </c>
      <c r="D226" t="s">
        <v>1066</v>
      </c>
      <c r="E226">
        <v>4</v>
      </c>
      <c r="H226" s="2">
        <v>28000</v>
      </c>
      <c r="I226" s="5">
        <f t="shared" si="19"/>
        <v>691040</v>
      </c>
      <c r="J226" s="2">
        <v>1456000</v>
      </c>
      <c r="K226" s="5">
        <f t="shared" si="20"/>
        <v>35934080</v>
      </c>
      <c r="L226">
        <v>26</v>
      </c>
      <c r="M226" t="s">
        <v>105</v>
      </c>
      <c r="N226" t="s">
        <v>677</v>
      </c>
    </row>
    <row r="227" spans="1:14" x14ac:dyDescent="0.45">
      <c r="A227">
        <v>1208</v>
      </c>
      <c r="B227" t="s">
        <v>790</v>
      </c>
      <c r="C227" t="s">
        <v>1061</v>
      </c>
      <c r="D227" t="s">
        <v>1067</v>
      </c>
      <c r="E227">
        <v>5</v>
      </c>
      <c r="H227" s="2">
        <v>27000</v>
      </c>
      <c r="I227" s="5">
        <f t="shared" si="19"/>
        <v>666360</v>
      </c>
      <c r="J227" s="2">
        <v>1404000</v>
      </c>
      <c r="K227" s="5">
        <f t="shared" si="20"/>
        <v>34650720</v>
      </c>
      <c r="L227">
        <v>28</v>
      </c>
      <c r="M227" t="s">
        <v>28</v>
      </c>
      <c r="N227" t="s">
        <v>677</v>
      </c>
    </row>
    <row r="228" spans="1:14" x14ac:dyDescent="0.45">
      <c r="A228">
        <v>1209</v>
      </c>
      <c r="B228" t="s">
        <v>790</v>
      </c>
      <c r="C228" t="s">
        <v>1061</v>
      </c>
      <c r="D228" t="s">
        <v>1068</v>
      </c>
      <c r="E228">
        <v>6</v>
      </c>
      <c r="H228" s="2">
        <v>24000</v>
      </c>
      <c r="I228" s="5">
        <f t="shared" si="19"/>
        <v>592320</v>
      </c>
      <c r="J228" s="2">
        <v>1248000</v>
      </c>
      <c r="K228" s="5">
        <f t="shared" si="20"/>
        <v>30800640</v>
      </c>
      <c r="L228">
        <v>25</v>
      </c>
      <c r="M228" t="s">
        <v>50</v>
      </c>
      <c r="N228" t="s">
        <v>1069</v>
      </c>
    </row>
    <row r="229" spans="1:14" x14ac:dyDescent="0.45">
      <c r="A229">
        <v>1210</v>
      </c>
      <c r="B229" t="s">
        <v>790</v>
      </c>
      <c r="C229" t="s">
        <v>1061</v>
      </c>
      <c r="D229" t="s">
        <v>1070</v>
      </c>
      <c r="E229">
        <v>7</v>
      </c>
      <c r="H229" s="2">
        <v>19000</v>
      </c>
      <c r="I229" s="5">
        <f t="shared" si="19"/>
        <v>468920</v>
      </c>
      <c r="J229" s="2">
        <v>988000</v>
      </c>
      <c r="K229" s="5">
        <f t="shared" si="20"/>
        <v>24383840</v>
      </c>
      <c r="L229">
        <v>25</v>
      </c>
      <c r="M229" t="s">
        <v>64</v>
      </c>
      <c r="N229" t="s">
        <v>34</v>
      </c>
    </row>
    <row r="230" spans="1:14" x14ac:dyDescent="0.45">
      <c r="A230">
        <v>1211</v>
      </c>
      <c r="B230" t="s">
        <v>790</v>
      </c>
      <c r="C230" t="s">
        <v>1061</v>
      </c>
      <c r="D230" t="s">
        <v>1071</v>
      </c>
      <c r="E230">
        <v>8</v>
      </c>
      <c r="H230" s="2">
        <v>19000</v>
      </c>
      <c r="I230" s="5">
        <f t="shared" si="19"/>
        <v>468920</v>
      </c>
      <c r="J230" s="2">
        <v>988000</v>
      </c>
      <c r="K230" s="5">
        <f t="shared" si="20"/>
        <v>24383840</v>
      </c>
      <c r="L230">
        <v>26</v>
      </c>
      <c r="M230" t="s">
        <v>64</v>
      </c>
      <c r="N230" t="s">
        <v>812</v>
      </c>
    </row>
    <row r="231" spans="1:14" x14ac:dyDescent="0.45">
      <c r="A231">
        <v>1212</v>
      </c>
      <c r="B231" t="s">
        <v>790</v>
      </c>
      <c r="C231" t="s">
        <v>1061</v>
      </c>
      <c r="D231" t="s">
        <v>1072</v>
      </c>
      <c r="E231">
        <v>9</v>
      </c>
      <c r="H231" s="2">
        <v>18000</v>
      </c>
      <c r="I231" s="5">
        <f t="shared" si="19"/>
        <v>444240</v>
      </c>
      <c r="J231" s="2">
        <v>936000</v>
      </c>
      <c r="K231" s="5">
        <f t="shared" si="20"/>
        <v>23100480</v>
      </c>
      <c r="L231">
        <v>33</v>
      </c>
      <c r="M231" t="s">
        <v>70</v>
      </c>
      <c r="N231" t="s">
        <v>34</v>
      </c>
    </row>
    <row r="232" spans="1:14" x14ac:dyDescent="0.45">
      <c r="A232">
        <v>1213</v>
      </c>
      <c r="B232" t="s">
        <v>790</v>
      </c>
      <c r="C232" t="s">
        <v>1061</v>
      </c>
      <c r="D232" t="s">
        <v>1073</v>
      </c>
      <c r="E232">
        <v>10</v>
      </c>
      <c r="H232" s="2">
        <v>18000</v>
      </c>
      <c r="I232" s="5">
        <f t="shared" si="19"/>
        <v>444240</v>
      </c>
      <c r="J232" s="2">
        <v>936000</v>
      </c>
      <c r="K232" s="5">
        <f t="shared" si="20"/>
        <v>23100480</v>
      </c>
      <c r="L232">
        <v>21</v>
      </c>
      <c r="M232" t="s">
        <v>26</v>
      </c>
      <c r="N232" t="s">
        <v>886</v>
      </c>
    </row>
    <row r="233" spans="1:14" x14ac:dyDescent="0.45">
      <c r="A233">
        <v>1214</v>
      </c>
      <c r="B233" t="s">
        <v>790</v>
      </c>
      <c r="C233" t="s">
        <v>1061</v>
      </c>
      <c r="D233" t="s">
        <v>1074</v>
      </c>
      <c r="E233">
        <v>11</v>
      </c>
      <c r="H233" s="2">
        <v>17000</v>
      </c>
      <c r="I233" s="5">
        <f t="shared" si="19"/>
        <v>419560</v>
      </c>
      <c r="J233" s="2">
        <v>884000</v>
      </c>
      <c r="K233" s="5">
        <f t="shared" si="20"/>
        <v>21817120</v>
      </c>
      <c r="L233">
        <v>32</v>
      </c>
      <c r="M233" t="s">
        <v>45</v>
      </c>
      <c r="N233" t="s">
        <v>677</v>
      </c>
    </row>
    <row r="234" spans="1:14" x14ac:dyDescent="0.45">
      <c r="A234">
        <v>1215</v>
      </c>
      <c r="B234" t="s">
        <v>790</v>
      </c>
      <c r="C234" t="s">
        <v>1061</v>
      </c>
      <c r="D234" t="s">
        <v>1075</v>
      </c>
      <c r="E234">
        <v>12</v>
      </c>
      <c r="H234" s="2">
        <v>17000</v>
      </c>
      <c r="I234" s="5">
        <f t="shared" si="19"/>
        <v>419560</v>
      </c>
      <c r="J234" s="2">
        <v>884000</v>
      </c>
      <c r="K234" s="5">
        <f t="shared" si="20"/>
        <v>21817120</v>
      </c>
      <c r="L234">
        <v>24</v>
      </c>
      <c r="M234" t="s">
        <v>45</v>
      </c>
      <c r="N234" t="s">
        <v>990</v>
      </c>
    </row>
    <row r="235" spans="1:14" x14ac:dyDescent="0.45">
      <c r="A235">
        <v>1216</v>
      </c>
      <c r="B235" t="s">
        <v>790</v>
      </c>
      <c r="C235" t="s">
        <v>1061</v>
      </c>
      <c r="D235" t="s">
        <v>1076</v>
      </c>
      <c r="E235">
        <v>13</v>
      </c>
      <c r="H235" s="2">
        <v>16000</v>
      </c>
      <c r="I235" s="5">
        <f t="shared" si="19"/>
        <v>394880</v>
      </c>
      <c r="J235" s="2">
        <v>832000</v>
      </c>
      <c r="K235" s="5">
        <f t="shared" si="20"/>
        <v>20533760</v>
      </c>
      <c r="L235">
        <v>23</v>
      </c>
      <c r="M235" t="s">
        <v>72</v>
      </c>
      <c r="N235" t="s">
        <v>34</v>
      </c>
    </row>
    <row r="236" spans="1:14" x14ac:dyDescent="0.45">
      <c r="A236">
        <v>1217</v>
      </c>
      <c r="B236" t="s">
        <v>790</v>
      </c>
      <c r="C236" t="s">
        <v>1061</v>
      </c>
      <c r="D236" t="s">
        <v>1077</v>
      </c>
      <c r="E236">
        <v>14</v>
      </c>
      <c r="H236" s="2">
        <v>16000</v>
      </c>
      <c r="I236" s="5">
        <f t="shared" si="19"/>
        <v>394880</v>
      </c>
      <c r="J236" s="2">
        <v>832000</v>
      </c>
      <c r="K236" s="5">
        <f t="shared" si="20"/>
        <v>20533760</v>
      </c>
      <c r="L236">
        <v>21</v>
      </c>
      <c r="M236" t="s">
        <v>17</v>
      </c>
      <c r="N236" t="s">
        <v>677</v>
      </c>
    </row>
    <row r="237" spans="1:14" x14ac:dyDescent="0.45">
      <c r="A237">
        <v>1218</v>
      </c>
      <c r="B237" t="s">
        <v>790</v>
      </c>
      <c r="C237" t="s">
        <v>1061</v>
      </c>
      <c r="D237" t="s">
        <v>1078</v>
      </c>
      <c r="E237">
        <v>15</v>
      </c>
      <c r="H237" s="2">
        <v>14000</v>
      </c>
      <c r="I237" s="5">
        <f t="shared" si="19"/>
        <v>345520</v>
      </c>
      <c r="J237" s="2">
        <v>728000</v>
      </c>
      <c r="K237" s="5">
        <f t="shared" si="20"/>
        <v>17967040</v>
      </c>
      <c r="L237">
        <v>33</v>
      </c>
      <c r="M237" t="s">
        <v>75</v>
      </c>
      <c r="N237" t="s">
        <v>484</v>
      </c>
    </row>
    <row r="238" spans="1:14" x14ac:dyDescent="0.45">
      <c r="A238">
        <v>1219</v>
      </c>
      <c r="B238" t="s">
        <v>790</v>
      </c>
      <c r="C238" t="s">
        <v>1061</v>
      </c>
      <c r="D238" t="s">
        <v>1079</v>
      </c>
      <c r="E238">
        <v>16</v>
      </c>
      <c r="H238" s="2">
        <v>13000</v>
      </c>
      <c r="I238" s="5">
        <f t="shared" si="19"/>
        <v>320840</v>
      </c>
      <c r="J238" s="2">
        <v>676000</v>
      </c>
      <c r="K238" s="5">
        <f t="shared" si="20"/>
        <v>16683680</v>
      </c>
      <c r="L238">
        <v>29</v>
      </c>
      <c r="M238" t="s">
        <v>17</v>
      </c>
      <c r="N238" t="s">
        <v>677</v>
      </c>
    </row>
    <row r="239" spans="1:14" x14ac:dyDescent="0.45">
      <c r="A239">
        <v>1220</v>
      </c>
      <c r="B239" t="s">
        <v>790</v>
      </c>
      <c r="C239" t="s">
        <v>1061</v>
      </c>
      <c r="D239" t="s">
        <v>1080</v>
      </c>
      <c r="E239">
        <v>17</v>
      </c>
      <c r="H239" s="2">
        <v>13000</v>
      </c>
      <c r="I239" s="5">
        <f t="shared" si="19"/>
        <v>320840</v>
      </c>
      <c r="J239" s="2">
        <v>676000</v>
      </c>
      <c r="K239" s="5">
        <f t="shared" si="20"/>
        <v>16683680</v>
      </c>
      <c r="L239">
        <v>26</v>
      </c>
      <c r="M239" t="s">
        <v>17</v>
      </c>
      <c r="N239" t="s">
        <v>34</v>
      </c>
    </row>
    <row r="240" spans="1:14" x14ac:dyDescent="0.45">
      <c r="A240">
        <v>1221</v>
      </c>
      <c r="B240" t="s">
        <v>790</v>
      </c>
      <c r="C240" t="s">
        <v>1061</v>
      </c>
      <c r="D240" t="s">
        <v>1081</v>
      </c>
      <c r="E240">
        <v>18</v>
      </c>
      <c r="H240" s="2">
        <v>10000</v>
      </c>
      <c r="I240" s="5">
        <f t="shared" si="19"/>
        <v>246800</v>
      </c>
      <c r="J240" s="2">
        <v>520000</v>
      </c>
      <c r="K240" s="5">
        <f t="shared" si="20"/>
        <v>12833600</v>
      </c>
      <c r="L240">
        <v>21</v>
      </c>
      <c r="M240" t="s">
        <v>33</v>
      </c>
      <c r="N240" t="s">
        <v>401</v>
      </c>
    </row>
    <row r="241" spans="1:14" x14ac:dyDescent="0.45">
      <c r="A241">
        <v>1222</v>
      </c>
      <c r="B241" t="s">
        <v>790</v>
      </c>
      <c r="C241" t="s">
        <v>1061</v>
      </c>
      <c r="D241" t="s">
        <v>1082</v>
      </c>
      <c r="E241">
        <v>19</v>
      </c>
      <c r="H241" s="2">
        <v>9400</v>
      </c>
      <c r="I241" s="5">
        <f t="shared" si="19"/>
        <v>231992</v>
      </c>
      <c r="J241" s="2">
        <v>488800</v>
      </c>
      <c r="K241" s="5">
        <f t="shared" si="20"/>
        <v>12063584</v>
      </c>
      <c r="L241">
        <v>31</v>
      </c>
      <c r="M241" t="s">
        <v>62</v>
      </c>
      <c r="N241" t="s">
        <v>677</v>
      </c>
    </row>
    <row r="242" spans="1:14" x14ac:dyDescent="0.45">
      <c r="A242">
        <v>1223</v>
      </c>
      <c r="B242" t="s">
        <v>790</v>
      </c>
      <c r="C242" t="s">
        <v>1061</v>
      </c>
      <c r="D242" t="s">
        <v>1083</v>
      </c>
      <c r="E242">
        <v>20</v>
      </c>
      <c r="H242" s="2">
        <v>8600</v>
      </c>
      <c r="I242" s="5">
        <f t="shared" si="19"/>
        <v>212248</v>
      </c>
      <c r="J242" s="2">
        <v>447200</v>
      </c>
      <c r="K242" s="5">
        <f t="shared" si="20"/>
        <v>11036896</v>
      </c>
      <c r="L242">
        <v>31</v>
      </c>
      <c r="M242" t="s">
        <v>17</v>
      </c>
      <c r="N242" t="s">
        <v>812</v>
      </c>
    </row>
    <row r="243" spans="1:14" x14ac:dyDescent="0.45">
      <c r="A243">
        <v>1224</v>
      </c>
      <c r="B243" t="s">
        <v>790</v>
      </c>
      <c r="C243" t="s">
        <v>1061</v>
      </c>
      <c r="D243" t="s">
        <v>1084</v>
      </c>
      <c r="E243">
        <v>21</v>
      </c>
      <c r="H243" s="2">
        <v>8100</v>
      </c>
      <c r="I243" s="5">
        <f t="shared" si="19"/>
        <v>199908</v>
      </c>
      <c r="J243" s="2">
        <v>421200</v>
      </c>
      <c r="K243" s="5">
        <f t="shared" si="20"/>
        <v>10395216</v>
      </c>
      <c r="L243">
        <v>27</v>
      </c>
      <c r="M243" t="s">
        <v>72</v>
      </c>
      <c r="N243" t="s">
        <v>18</v>
      </c>
    </row>
    <row r="244" spans="1:14" x14ac:dyDescent="0.45">
      <c r="A244">
        <v>1225</v>
      </c>
      <c r="B244" t="s">
        <v>790</v>
      </c>
      <c r="C244" t="s">
        <v>1061</v>
      </c>
      <c r="D244" t="s">
        <v>1085</v>
      </c>
      <c r="E244">
        <v>22</v>
      </c>
      <c r="H244" s="2">
        <v>3700</v>
      </c>
      <c r="I244" s="5">
        <f t="shared" si="19"/>
        <v>91316</v>
      </c>
      <c r="J244" s="2">
        <v>192400</v>
      </c>
      <c r="K244" s="5">
        <f t="shared" si="20"/>
        <v>4748432</v>
      </c>
      <c r="L244">
        <v>27</v>
      </c>
      <c r="M244" t="s">
        <v>28</v>
      </c>
      <c r="N244" t="s">
        <v>677</v>
      </c>
    </row>
    <row r="245" spans="1:14" x14ac:dyDescent="0.45">
      <c r="A245">
        <v>1226</v>
      </c>
      <c r="B245" t="s">
        <v>790</v>
      </c>
      <c r="C245" t="s">
        <v>1061</v>
      </c>
      <c r="D245" t="s">
        <v>1086</v>
      </c>
      <c r="E245">
        <v>23</v>
      </c>
      <c r="H245" s="2">
        <v>3400</v>
      </c>
      <c r="I245" s="5">
        <f t="shared" si="19"/>
        <v>83912</v>
      </c>
      <c r="J245" s="2">
        <v>176800</v>
      </c>
      <c r="K245" s="5">
        <f t="shared" si="20"/>
        <v>4363424</v>
      </c>
      <c r="L245">
        <v>24</v>
      </c>
      <c r="M245" t="s">
        <v>45</v>
      </c>
      <c r="N245" t="s">
        <v>677</v>
      </c>
    </row>
    <row r="246" spans="1:14" x14ac:dyDescent="0.45">
      <c r="A246">
        <v>1227</v>
      </c>
      <c r="B246" t="s">
        <v>790</v>
      </c>
      <c r="C246" t="s">
        <v>1087</v>
      </c>
      <c r="D246" t="s">
        <v>1088</v>
      </c>
      <c r="E246">
        <v>1</v>
      </c>
      <c r="H246" s="2">
        <v>23000</v>
      </c>
      <c r="I246" s="5">
        <f t="shared" si="19"/>
        <v>567640</v>
      </c>
      <c r="J246" s="2">
        <v>1196000</v>
      </c>
      <c r="K246" s="5">
        <f t="shared" si="20"/>
        <v>29517280</v>
      </c>
      <c r="L246">
        <v>29</v>
      </c>
      <c r="M246" t="s">
        <v>70</v>
      </c>
      <c r="N246" t="s">
        <v>104</v>
      </c>
    </row>
    <row r="247" spans="1:14" x14ac:dyDescent="0.45">
      <c r="A247">
        <v>1228</v>
      </c>
      <c r="B247" t="s">
        <v>790</v>
      </c>
      <c r="C247" t="s">
        <v>1087</v>
      </c>
      <c r="D247" t="s">
        <v>1089</v>
      </c>
      <c r="E247">
        <v>2</v>
      </c>
      <c r="H247" s="2">
        <v>23000</v>
      </c>
      <c r="I247" s="5">
        <f t="shared" si="19"/>
        <v>567640</v>
      </c>
      <c r="J247" s="2">
        <v>1196000</v>
      </c>
      <c r="K247" s="5">
        <f t="shared" si="20"/>
        <v>29517280</v>
      </c>
      <c r="L247">
        <v>30</v>
      </c>
      <c r="M247" t="s">
        <v>50</v>
      </c>
      <c r="N247" t="s">
        <v>677</v>
      </c>
    </row>
    <row r="248" spans="1:14" x14ac:dyDescent="0.45">
      <c r="A248">
        <v>1229</v>
      </c>
      <c r="B248" t="s">
        <v>790</v>
      </c>
      <c r="C248" t="s">
        <v>1087</v>
      </c>
      <c r="D248" t="s">
        <v>1090</v>
      </c>
      <c r="E248">
        <v>3</v>
      </c>
      <c r="H248" s="2">
        <v>20000</v>
      </c>
      <c r="I248" s="5">
        <f t="shared" si="19"/>
        <v>493600</v>
      </c>
      <c r="J248" s="2">
        <v>1040000</v>
      </c>
      <c r="K248" s="5">
        <f t="shared" si="20"/>
        <v>25667200</v>
      </c>
      <c r="L248">
        <v>26</v>
      </c>
      <c r="M248" t="s">
        <v>17</v>
      </c>
      <c r="N248" t="s">
        <v>886</v>
      </c>
    </row>
    <row r="249" spans="1:14" x14ac:dyDescent="0.45">
      <c r="A249">
        <v>1230</v>
      </c>
      <c r="B249" t="s">
        <v>790</v>
      </c>
      <c r="C249" t="s">
        <v>1087</v>
      </c>
      <c r="D249" t="s">
        <v>1091</v>
      </c>
      <c r="E249">
        <v>4</v>
      </c>
      <c r="H249" s="2">
        <v>16000</v>
      </c>
      <c r="I249" s="5">
        <f t="shared" si="19"/>
        <v>394880</v>
      </c>
      <c r="J249" s="2">
        <v>832000</v>
      </c>
      <c r="K249" s="5">
        <f t="shared" si="20"/>
        <v>20533760</v>
      </c>
      <c r="L249">
        <v>32</v>
      </c>
      <c r="M249" t="s">
        <v>26</v>
      </c>
      <c r="N249" t="s">
        <v>317</v>
      </c>
    </row>
    <row r="250" spans="1:14" x14ac:dyDescent="0.45">
      <c r="A250">
        <v>1231</v>
      </c>
      <c r="B250" t="s">
        <v>790</v>
      </c>
      <c r="C250" t="s">
        <v>1087</v>
      </c>
      <c r="D250" t="s">
        <v>1092</v>
      </c>
      <c r="E250">
        <v>5</v>
      </c>
      <c r="H250" s="2">
        <v>16000</v>
      </c>
      <c r="I250" s="5">
        <f t="shared" si="19"/>
        <v>394880</v>
      </c>
      <c r="J250" s="2">
        <v>832000</v>
      </c>
      <c r="K250" s="5">
        <f t="shared" si="20"/>
        <v>20533760</v>
      </c>
      <c r="L250">
        <v>34</v>
      </c>
      <c r="M250" t="s">
        <v>45</v>
      </c>
      <c r="N250" t="s">
        <v>104</v>
      </c>
    </row>
    <row r="251" spans="1:14" x14ac:dyDescent="0.45">
      <c r="A251">
        <v>1232</v>
      </c>
      <c r="B251" t="s">
        <v>790</v>
      </c>
      <c r="C251" t="s">
        <v>1087</v>
      </c>
      <c r="D251" t="s">
        <v>1093</v>
      </c>
      <c r="E251">
        <v>6</v>
      </c>
      <c r="H251" s="2">
        <v>14000</v>
      </c>
      <c r="I251" s="5">
        <f t="shared" si="19"/>
        <v>345520</v>
      </c>
      <c r="J251" s="2">
        <v>728000</v>
      </c>
      <c r="K251" s="5">
        <f t="shared" si="20"/>
        <v>17967040</v>
      </c>
      <c r="L251">
        <v>31</v>
      </c>
      <c r="M251" t="s">
        <v>22</v>
      </c>
      <c r="N251" t="s">
        <v>677</v>
      </c>
    </row>
    <row r="252" spans="1:14" x14ac:dyDescent="0.45">
      <c r="A252">
        <v>1233</v>
      </c>
      <c r="B252" t="s">
        <v>790</v>
      </c>
      <c r="C252" t="s">
        <v>1087</v>
      </c>
      <c r="D252" t="s">
        <v>881</v>
      </c>
      <c r="E252">
        <v>7</v>
      </c>
      <c r="H252" s="2">
        <v>14000</v>
      </c>
      <c r="I252" s="5">
        <f t="shared" si="19"/>
        <v>345520</v>
      </c>
      <c r="J252" s="2">
        <v>728000</v>
      </c>
      <c r="K252" s="5">
        <f t="shared" si="20"/>
        <v>17967040</v>
      </c>
      <c r="L252">
        <v>23</v>
      </c>
      <c r="M252" t="s">
        <v>45</v>
      </c>
      <c r="N252" t="s">
        <v>104</v>
      </c>
    </row>
    <row r="253" spans="1:14" x14ac:dyDescent="0.45">
      <c r="A253">
        <v>1234</v>
      </c>
      <c r="B253" t="s">
        <v>790</v>
      </c>
      <c r="C253" t="s">
        <v>1087</v>
      </c>
      <c r="D253" t="s">
        <v>1094</v>
      </c>
      <c r="E253">
        <v>8</v>
      </c>
      <c r="H253" s="2">
        <v>13000</v>
      </c>
      <c r="I253" s="5">
        <f t="shared" si="19"/>
        <v>320840</v>
      </c>
      <c r="J253" s="2">
        <v>676000</v>
      </c>
      <c r="K253" s="5">
        <f t="shared" si="20"/>
        <v>16683680</v>
      </c>
      <c r="L253">
        <v>26</v>
      </c>
      <c r="M253" t="s">
        <v>26</v>
      </c>
      <c r="N253" t="s">
        <v>677</v>
      </c>
    </row>
    <row r="254" spans="1:14" x14ac:dyDescent="0.45">
      <c r="A254">
        <v>1235</v>
      </c>
      <c r="B254" t="s">
        <v>790</v>
      </c>
      <c r="C254" t="s">
        <v>1087</v>
      </c>
      <c r="D254" t="s">
        <v>1095</v>
      </c>
      <c r="E254">
        <v>9</v>
      </c>
      <c r="H254" s="2">
        <v>12000</v>
      </c>
      <c r="I254" s="5">
        <f t="shared" si="19"/>
        <v>296160</v>
      </c>
      <c r="J254" s="2">
        <v>624000</v>
      </c>
      <c r="K254" s="5">
        <f t="shared" si="20"/>
        <v>15400320</v>
      </c>
      <c r="L254">
        <v>28</v>
      </c>
      <c r="M254" t="s">
        <v>105</v>
      </c>
      <c r="N254" t="s">
        <v>594</v>
      </c>
    </row>
    <row r="255" spans="1:14" x14ac:dyDescent="0.45">
      <c r="A255">
        <v>1236</v>
      </c>
      <c r="B255" t="s">
        <v>790</v>
      </c>
      <c r="C255" t="s">
        <v>1087</v>
      </c>
      <c r="D255" t="s">
        <v>1096</v>
      </c>
      <c r="E255">
        <v>10</v>
      </c>
      <c r="H255" s="2">
        <v>12000</v>
      </c>
      <c r="I255" s="5">
        <f t="shared" si="19"/>
        <v>296160</v>
      </c>
      <c r="J255" s="2">
        <v>624000</v>
      </c>
      <c r="K255" s="5">
        <f t="shared" si="20"/>
        <v>15400320</v>
      </c>
      <c r="L255">
        <v>39</v>
      </c>
      <c r="M255" t="s">
        <v>45</v>
      </c>
      <c r="N255" t="s">
        <v>677</v>
      </c>
    </row>
    <row r="256" spans="1:14" x14ac:dyDescent="0.45">
      <c r="A256">
        <v>1237</v>
      </c>
      <c r="B256" t="s">
        <v>790</v>
      </c>
      <c r="C256" t="s">
        <v>1087</v>
      </c>
      <c r="D256" t="s">
        <v>1097</v>
      </c>
      <c r="E256">
        <v>11</v>
      </c>
      <c r="H256" s="2">
        <v>10000</v>
      </c>
      <c r="I256" s="5">
        <f t="shared" si="19"/>
        <v>246800</v>
      </c>
      <c r="J256" s="2">
        <v>520000</v>
      </c>
      <c r="K256" s="5">
        <f t="shared" si="20"/>
        <v>12833600</v>
      </c>
      <c r="L256">
        <v>25</v>
      </c>
      <c r="M256" t="s">
        <v>17</v>
      </c>
      <c r="N256" t="s">
        <v>207</v>
      </c>
    </row>
    <row r="257" spans="1:14" x14ac:dyDescent="0.45">
      <c r="A257">
        <v>1238</v>
      </c>
      <c r="B257" t="s">
        <v>790</v>
      </c>
      <c r="C257" t="s">
        <v>1087</v>
      </c>
      <c r="D257" t="s">
        <v>1098</v>
      </c>
      <c r="E257">
        <v>12</v>
      </c>
      <c r="H257" s="2">
        <v>9500</v>
      </c>
      <c r="I257" s="5">
        <f t="shared" si="19"/>
        <v>234460</v>
      </c>
      <c r="J257" s="2">
        <v>494000</v>
      </c>
      <c r="K257" s="5">
        <f t="shared" si="20"/>
        <v>12191920</v>
      </c>
      <c r="L257">
        <v>29</v>
      </c>
      <c r="M257" t="s">
        <v>50</v>
      </c>
      <c r="N257" t="s">
        <v>677</v>
      </c>
    </row>
    <row r="258" spans="1:14" x14ac:dyDescent="0.45">
      <c r="A258">
        <v>1239</v>
      </c>
      <c r="B258" t="s">
        <v>790</v>
      </c>
      <c r="C258" t="s">
        <v>1087</v>
      </c>
      <c r="D258" t="s">
        <v>1099</v>
      </c>
      <c r="E258">
        <v>13</v>
      </c>
      <c r="H258" s="2">
        <v>9000</v>
      </c>
      <c r="I258" s="5">
        <f t="shared" si="19"/>
        <v>222120</v>
      </c>
      <c r="J258" s="2">
        <v>468000</v>
      </c>
      <c r="K258" s="5">
        <f t="shared" si="20"/>
        <v>11550240</v>
      </c>
      <c r="L258">
        <v>22</v>
      </c>
      <c r="M258" t="s">
        <v>28</v>
      </c>
      <c r="N258" t="s">
        <v>886</v>
      </c>
    </row>
    <row r="259" spans="1:14" x14ac:dyDescent="0.45">
      <c r="A259">
        <v>1240</v>
      </c>
      <c r="B259" t="s">
        <v>790</v>
      </c>
      <c r="C259" t="s">
        <v>1087</v>
      </c>
      <c r="D259" t="s">
        <v>1100</v>
      </c>
      <c r="E259">
        <v>14</v>
      </c>
      <c r="H259" s="2">
        <v>8500</v>
      </c>
      <c r="I259" s="5">
        <f t="shared" ref="I259:I322" si="21">H259*$P$3</f>
        <v>209780</v>
      </c>
      <c r="J259" s="2">
        <v>442000</v>
      </c>
      <c r="K259" s="5">
        <f t="shared" ref="K259:K322" si="22">J259*$P$3</f>
        <v>10908560</v>
      </c>
      <c r="L259">
        <v>33</v>
      </c>
      <c r="M259" t="s">
        <v>146</v>
      </c>
      <c r="N259" t="s">
        <v>677</v>
      </c>
    </row>
    <row r="260" spans="1:14" x14ac:dyDescent="0.45">
      <c r="A260">
        <v>1241</v>
      </c>
      <c r="B260" t="s">
        <v>790</v>
      </c>
      <c r="C260" t="s">
        <v>1087</v>
      </c>
      <c r="D260" t="s">
        <v>1101</v>
      </c>
      <c r="E260">
        <v>15</v>
      </c>
      <c r="H260" s="2">
        <v>8200</v>
      </c>
      <c r="I260" s="5">
        <f t="shared" si="21"/>
        <v>202376</v>
      </c>
      <c r="J260" s="2">
        <v>426400</v>
      </c>
      <c r="K260" s="5">
        <f t="shared" si="22"/>
        <v>10523552</v>
      </c>
      <c r="L260">
        <v>34</v>
      </c>
      <c r="M260" t="s">
        <v>17</v>
      </c>
      <c r="N260" t="s">
        <v>677</v>
      </c>
    </row>
    <row r="261" spans="1:14" x14ac:dyDescent="0.45">
      <c r="A261">
        <v>1242</v>
      </c>
      <c r="B261" t="s">
        <v>790</v>
      </c>
      <c r="C261" t="s">
        <v>1087</v>
      </c>
      <c r="D261" t="s">
        <v>1102</v>
      </c>
      <c r="E261">
        <v>16</v>
      </c>
      <c r="H261" s="2">
        <v>7500</v>
      </c>
      <c r="I261" s="5">
        <f t="shared" si="21"/>
        <v>185100</v>
      </c>
      <c r="J261" s="2">
        <v>390000</v>
      </c>
      <c r="K261" s="5">
        <f t="shared" si="22"/>
        <v>9625200</v>
      </c>
      <c r="L261">
        <v>25</v>
      </c>
      <c r="M261" t="s">
        <v>28</v>
      </c>
      <c r="N261" t="s">
        <v>677</v>
      </c>
    </row>
    <row r="262" spans="1:14" x14ac:dyDescent="0.45">
      <c r="A262">
        <v>1243</v>
      </c>
      <c r="B262" t="s">
        <v>790</v>
      </c>
      <c r="C262" t="s">
        <v>1087</v>
      </c>
      <c r="D262" t="s">
        <v>1103</v>
      </c>
      <c r="E262">
        <v>17</v>
      </c>
      <c r="H262" s="2">
        <v>7400</v>
      </c>
      <c r="I262" s="5">
        <f t="shared" si="21"/>
        <v>182632</v>
      </c>
      <c r="J262" s="2">
        <v>384800</v>
      </c>
      <c r="K262" s="5">
        <f t="shared" si="22"/>
        <v>9496864</v>
      </c>
      <c r="L262">
        <v>25</v>
      </c>
      <c r="M262" t="s">
        <v>52</v>
      </c>
      <c r="N262" t="s">
        <v>677</v>
      </c>
    </row>
    <row r="263" spans="1:14" x14ac:dyDescent="0.45">
      <c r="A263">
        <v>1244</v>
      </c>
      <c r="B263" t="s">
        <v>790</v>
      </c>
      <c r="C263" t="s">
        <v>1087</v>
      </c>
      <c r="D263" t="s">
        <v>1104</v>
      </c>
      <c r="E263">
        <v>18</v>
      </c>
      <c r="H263" s="2">
        <v>7000</v>
      </c>
      <c r="I263" s="5">
        <f t="shared" si="21"/>
        <v>172760</v>
      </c>
      <c r="J263" s="2">
        <v>364000</v>
      </c>
      <c r="K263" s="5">
        <f t="shared" si="22"/>
        <v>8983520</v>
      </c>
      <c r="L263">
        <v>33</v>
      </c>
      <c r="M263" t="s">
        <v>26</v>
      </c>
      <c r="N263" t="s">
        <v>677</v>
      </c>
    </row>
    <row r="264" spans="1:14" x14ac:dyDescent="0.45">
      <c r="A264">
        <v>1245</v>
      </c>
      <c r="B264" t="s">
        <v>790</v>
      </c>
      <c r="C264" t="s">
        <v>1087</v>
      </c>
      <c r="D264" t="s">
        <v>1105</v>
      </c>
      <c r="E264">
        <v>19</v>
      </c>
      <c r="H264" s="2">
        <v>4900</v>
      </c>
      <c r="I264" s="5">
        <f t="shared" si="21"/>
        <v>120932</v>
      </c>
      <c r="J264" s="2">
        <v>254800</v>
      </c>
      <c r="K264" s="5">
        <f t="shared" si="22"/>
        <v>6288464</v>
      </c>
      <c r="L264">
        <v>27</v>
      </c>
      <c r="M264" t="s">
        <v>17</v>
      </c>
      <c r="N264" t="s">
        <v>104</v>
      </c>
    </row>
    <row r="265" spans="1:14" x14ac:dyDescent="0.45">
      <c r="A265">
        <v>1246</v>
      </c>
      <c r="B265" t="s">
        <v>790</v>
      </c>
      <c r="C265" t="s">
        <v>1087</v>
      </c>
      <c r="D265" t="s">
        <v>1106</v>
      </c>
      <c r="E265">
        <v>20</v>
      </c>
      <c r="H265" s="2">
        <v>4500</v>
      </c>
      <c r="I265" s="5">
        <f t="shared" si="21"/>
        <v>111060</v>
      </c>
      <c r="J265" s="2">
        <v>234000</v>
      </c>
      <c r="K265" s="5">
        <f t="shared" si="22"/>
        <v>5775120</v>
      </c>
      <c r="L265">
        <v>22</v>
      </c>
      <c r="M265" t="s">
        <v>50</v>
      </c>
      <c r="N265" t="s">
        <v>677</v>
      </c>
    </row>
    <row r="266" spans="1:14" x14ac:dyDescent="0.45">
      <c r="A266">
        <v>1247</v>
      </c>
      <c r="B266" t="s">
        <v>790</v>
      </c>
      <c r="C266" t="s">
        <v>1087</v>
      </c>
      <c r="D266" t="s">
        <v>1107</v>
      </c>
      <c r="E266">
        <v>21</v>
      </c>
      <c r="H266" s="2">
        <v>4300</v>
      </c>
      <c r="I266" s="5">
        <f t="shared" si="21"/>
        <v>106124</v>
      </c>
      <c r="J266" s="2">
        <v>223600</v>
      </c>
      <c r="K266" s="5">
        <f t="shared" si="22"/>
        <v>5518448</v>
      </c>
      <c r="L266">
        <v>23</v>
      </c>
      <c r="M266" t="s">
        <v>26</v>
      </c>
      <c r="N266" t="s">
        <v>484</v>
      </c>
    </row>
    <row r="267" spans="1:14" x14ac:dyDescent="0.45">
      <c r="A267">
        <v>1248</v>
      </c>
      <c r="B267" t="s">
        <v>790</v>
      </c>
      <c r="C267" t="s">
        <v>1087</v>
      </c>
      <c r="D267" t="s">
        <v>1108</v>
      </c>
      <c r="E267">
        <v>22</v>
      </c>
      <c r="H267" s="2">
        <v>3900</v>
      </c>
      <c r="I267" s="5">
        <f t="shared" si="21"/>
        <v>96252</v>
      </c>
      <c r="J267" s="2">
        <v>202800</v>
      </c>
      <c r="K267" s="5">
        <f t="shared" si="22"/>
        <v>5005104</v>
      </c>
      <c r="L267">
        <v>21</v>
      </c>
      <c r="M267" t="s">
        <v>26</v>
      </c>
      <c r="N267" t="s">
        <v>677</v>
      </c>
    </row>
    <row r="268" spans="1:14" x14ac:dyDescent="0.45">
      <c r="A268">
        <v>1249</v>
      </c>
      <c r="B268" t="s">
        <v>790</v>
      </c>
      <c r="C268" t="s">
        <v>1087</v>
      </c>
      <c r="D268" t="s">
        <v>1109</v>
      </c>
      <c r="E268">
        <v>23</v>
      </c>
      <c r="H268" s="2">
        <v>3700</v>
      </c>
      <c r="I268" s="5">
        <f t="shared" si="21"/>
        <v>91316</v>
      </c>
      <c r="J268" s="2">
        <v>192400</v>
      </c>
      <c r="K268" s="5">
        <f t="shared" si="22"/>
        <v>4748432</v>
      </c>
      <c r="L268">
        <v>31</v>
      </c>
      <c r="M268" t="s">
        <v>96</v>
      </c>
      <c r="N268" t="s">
        <v>677</v>
      </c>
    </row>
    <row r="269" spans="1:14" x14ac:dyDescent="0.45">
      <c r="A269">
        <v>1250</v>
      </c>
      <c r="B269" t="s">
        <v>790</v>
      </c>
      <c r="C269" t="s">
        <v>1087</v>
      </c>
      <c r="D269" t="s">
        <v>1110</v>
      </c>
      <c r="E269">
        <v>24</v>
      </c>
      <c r="H269" s="2">
        <v>3100</v>
      </c>
      <c r="I269" s="5">
        <f t="shared" si="21"/>
        <v>76508</v>
      </c>
      <c r="J269" s="2">
        <v>161200</v>
      </c>
      <c r="K269" s="5">
        <f t="shared" si="22"/>
        <v>3978416</v>
      </c>
      <c r="L269">
        <v>25</v>
      </c>
      <c r="M269" t="s">
        <v>28</v>
      </c>
      <c r="N269" t="s">
        <v>886</v>
      </c>
    </row>
    <row r="270" spans="1:14" x14ac:dyDescent="0.45">
      <c r="A270">
        <v>1251</v>
      </c>
      <c r="B270" t="s">
        <v>790</v>
      </c>
      <c r="C270" t="s">
        <v>1111</v>
      </c>
      <c r="D270" t="s">
        <v>1112</v>
      </c>
      <c r="E270">
        <v>1</v>
      </c>
      <c r="H270" s="2">
        <v>15000</v>
      </c>
      <c r="I270" s="5">
        <f t="shared" si="21"/>
        <v>370200</v>
      </c>
      <c r="J270" s="2">
        <v>780000</v>
      </c>
      <c r="K270" s="5">
        <f t="shared" si="22"/>
        <v>19250400</v>
      </c>
      <c r="L270">
        <v>31</v>
      </c>
      <c r="M270" t="s">
        <v>939</v>
      </c>
      <c r="N270" t="s">
        <v>677</v>
      </c>
    </row>
    <row r="271" spans="1:14" x14ac:dyDescent="0.45">
      <c r="A271">
        <v>1252</v>
      </c>
      <c r="B271" t="s">
        <v>790</v>
      </c>
      <c r="C271" t="s">
        <v>1111</v>
      </c>
      <c r="D271" t="s">
        <v>1113</v>
      </c>
      <c r="E271">
        <v>2</v>
      </c>
      <c r="H271" s="2">
        <v>14000</v>
      </c>
      <c r="I271" s="5">
        <f t="shared" si="21"/>
        <v>345520</v>
      </c>
      <c r="J271" s="2">
        <v>728000</v>
      </c>
      <c r="K271" s="5">
        <f t="shared" si="22"/>
        <v>17967040</v>
      </c>
      <c r="L271">
        <v>26</v>
      </c>
      <c r="M271" t="s">
        <v>105</v>
      </c>
      <c r="N271" t="s">
        <v>677</v>
      </c>
    </row>
    <row r="272" spans="1:14" x14ac:dyDescent="0.45">
      <c r="A272">
        <v>1253</v>
      </c>
      <c r="B272" t="s">
        <v>790</v>
      </c>
      <c r="C272" t="s">
        <v>1111</v>
      </c>
      <c r="D272" t="s">
        <v>1114</v>
      </c>
      <c r="E272">
        <v>3</v>
      </c>
      <c r="H272" s="2">
        <v>13000</v>
      </c>
      <c r="I272" s="5">
        <f t="shared" si="21"/>
        <v>320840</v>
      </c>
      <c r="J272" s="2">
        <v>676000</v>
      </c>
      <c r="K272" s="5">
        <f t="shared" si="22"/>
        <v>16683680</v>
      </c>
      <c r="L272">
        <v>31</v>
      </c>
      <c r="M272" t="s">
        <v>17</v>
      </c>
      <c r="N272" t="s">
        <v>677</v>
      </c>
    </row>
    <row r="273" spans="1:14" x14ac:dyDescent="0.45">
      <c r="A273">
        <v>1254</v>
      </c>
      <c r="B273" t="s">
        <v>790</v>
      </c>
      <c r="C273" t="s">
        <v>1111</v>
      </c>
      <c r="D273" t="s">
        <v>1115</v>
      </c>
      <c r="E273">
        <v>4</v>
      </c>
      <c r="H273" s="2">
        <v>13000</v>
      </c>
      <c r="I273" s="5">
        <f t="shared" si="21"/>
        <v>320840</v>
      </c>
      <c r="J273" s="2">
        <v>676000</v>
      </c>
      <c r="K273" s="5">
        <f t="shared" si="22"/>
        <v>16683680</v>
      </c>
      <c r="L273">
        <v>27</v>
      </c>
      <c r="M273" t="s">
        <v>48</v>
      </c>
      <c r="N273" t="s">
        <v>197</v>
      </c>
    </row>
    <row r="274" spans="1:14" x14ac:dyDescent="0.45">
      <c r="A274">
        <v>1255</v>
      </c>
      <c r="B274" t="s">
        <v>790</v>
      </c>
      <c r="C274" t="s">
        <v>1111</v>
      </c>
      <c r="D274" t="s">
        <v>1116</v>
      </c>
      <c r="E274">
        <v>5</v>
      </c>
      <c r="H274" s="2">
        <v>13000</v>
      </c>
      <c r="I274" s="5">
        <f t="shared" si="21"/>
        <v>320840</v>
      </c>
      <c r="J274" s="2">
        <v>676000</v>
      </c>
      <c r="K274" s="5">
        <f t="shared" si="22"/>
        <v>16683680</v>
      </c>
      <c r="L274">
        <v>29</v>
      </c>
      <c r="M274" t="s">
        <v>40</v>
      </c>
      <c r="N274" t="s">
        <v>1117</v>
      </c>
    </row>
    <row r="275" spans="1:14" x14ac:dyDescent="0.45">
      <c r="A275">
        <v>1256</v>
      </c>
      <c r="B275" t="s">
        <v>790</v>
      </c>
      <c r="C275" t="s">
        <v>1111</v>
      </c>
      <c r="D275" t="s">
        <v>1118</v>
      </c>
      <c r="E275">
        <v>6</v>
      </c>
      <c r="H275" s="2">
        <v>11000</v>
      </c>
      <c r="I275" s="5">
        <f t="shared" si="21"/>
        <v>271480</v>
      </c>
      <c r="J275" s="2">
        <v>572000</v>
      </c>
      <c r="K275" s="5">
        <f t="shared" si="22"/>
        <v>14116960</v>
      </c>
      <c r="L275">
        <v>26</v>
      </c>
      <c r="M275" t="s">
        <v>45</v>
      </c>
      <c r="N275" t="s">
        <v>677</v>
      </c>
    </row>
    <row r="276" spans="1:14" x14ac:dyDescent="0.45">
      <c r="A276">
        <v>1257</v>
      </c>
      <c r="B276" t="s">
        <v>790</v>
      </c>
      <c r="C276" t="s">
        <v>1111</v>
      </c>
      <c r="D276" t="s">
        <v>1119</v>
      </c>
      <c r="E276">
        <v>7</v>
      </c>
      <c r="H276" s="2">
        <v>10000</v>
      </c>
      <c r="I276" s="5">
        <f t="shared" si="21"/>
        <v>246800</v>
      </c>
      <c r="J276" s="2">
        <v>520000</v>
      </c>
      <c r="K276" s="5">
        <f t="shared" si="22"/>
        <v>12833600</v>
      </c>
      <c r="L276">
        <v>30</v>
      </c>
      <c r="M276" t="s">
        <v>26</v>
      </c>
      <c r="N276" t="s">
        <v>677</v>
      </c>
    </row>
    <row r="277" spans="1:14" x14ac:dyDescent="0.45">
      <c r="A277">
        <v>1258</v>
      </c>
      <c r="B277" t="s">
        <v>790</v>
      </c>
      <c r="C277" t="s">
        <v>1111</v>
      </c>
      <c r="D277" t="s">
        <v>1120</v>
      </c>
      <c r="E277">
        <v>8</v>
      </c>
      <c r="H277" s="2">
        <v>10000</v>
      </c>
      <c r="I277" s="5">
        <f t="shared" si="21"/>
        <v>246800</v>
      </c>
      <c r="J277" s="2">
        <v>520000</v>
      </c>
      <c r="K277" s="5">
        <f t="shared" si="22"/>
        <v>12833600</v>
      </c>
      <c r="L277">
        <v>28</v>
      </c>
      <c r="M277" t="s">
        <v>66</v>
      </c>
      <c r="N277" t="s">
        <v>677</v>
      </c>
    </row>
    <row r="278" spans="1:14" x14ac:dyDescent="0.45">
      <c r="A278">
        <v>1259</v>
      </c>
      <c r="B278" t="s">
        <v>790</v>
      </c>
      <c r="C278" t="s">
        <v>1111</v>
      </c>
      <c r="D278" t="s">
        <v>1121</v>
      </c>
      <c r="E278">
        <v>9</v>
      </c>
      <c r="H278" s="2">
        <v>9400</v>
      </c>
      <c r="I278" s="5">
        <f t="shared" si="21"/>
        <v>231992</v>
      </c>
      <c r="J278" s="2">
        <v>488800</v>
      </c>
      <c r="K278" s="5">
        <f t="shared" si="22"/>
        <v>12063584</v>
      </c>
      <c r="L278">
        <v>28</v>
      </c>
      <c r="M278" t="s">
        <v>26</v>
      </c>
      <c r="N278" t="s">
        <v>975</v>
      </c>
    </row>
    <row r="279" spans="1:14" x14ac:dyDescent="0.45">
      <c r="A279">
        <v>1260</v>
      </c>
      <c r="B279" t="s">
        <v>790</v>
      </c>
      <c r="C279" t="s">
        <v>1111</v>
      </c>
      <c r="D279" t="s">
        <v>1122</v>
      </c>
      <c r="E279">
        <v>10</v>
      </c>
      <c r="H279" s="2">
        <v>9300</v>
      </c>
      <c r="I279" s="5">
        <f t="shared" si="21"/>
        <v>229524</v>
      </c>
      <c r="J279" s="2">
        <v>483600</v>
      </c>
      <c r="K279" s="5">
        <f t="shared" si="22"/>
        <v>11935248</v>
      </c>
      <c r="L279">
        <v>27</v>
      </c>
      <c r="M279" t="s">
        <v>50</v>
      </c>
      <c r="N279" t="s">
        <v>677</v>
      </c>
    </row>
    <row r="280" spans="1:14" x14ac:dyDescent="0.45">
      <c r="A280">
        <v>1261</v>
      </c>
      <c r="B280" t="s">
        <v>790</v>
      </c>
      <c r="C280" t="s">
        <v>1111</v>
      </c>
      <c r="D280" t="s">
        <v>1123</v>
      </c>
      <c r="E280">
        <v>11</v>
      </c>
      <c r="H280" s="2">
        <v>8700</v>
      </c>
      <c r="I280" s="5">
        <f t="shared" si="21"/>
        <v>214716</v>
      </c>
      <c r="J280" s="2">
        <v>452400</v>
      </c>
      <c r="K280" s="5">
        <f t="shared" si="22"/>
        <v>11165232</v>
      </c>
      <c r="L280">
        <v>25</v>
      </c>
      <c r="M280" t="s">
        <v>17</v>
      </c>
      <c r="N280" t="s">
        <v>677</v>
      </c>
    </row>
    <row r="281" spans="1:14" x14ac:dyDescent="0.45">
      <c r="A281">
        <v>1262</v>
      </c>
      <c r="B281" t="s">
        <v>790</v>
      </c>
      <c r="C281" t="s">
        <v>1111</v>
      </c>
      <c r="D281" t="s">
        <v>1124</v>
      </c>
      <c r="E281">
        <v>12</v>
      </c>
      <c r="H281" s="2">
        <v>8100</v>
      </c>
      <c r="I281" s="5">
        <f t="shared" si="21"/>
        <v>199908</v>
      </c>
      <c r="J281" s="2">
        <v>421200</v>
      </c>
      <c r="K281" s="5">
        <f t="shared" si="22"/>
        <v>10395216</v>
      </c>
      <c r="L281">
        <v>24</v>
      </c>
      <c r="M281" t="s">
        <v>28</v>
      </c>
      <c r="N281" t="s">
        <v>677</v>
      </c>
    </row>
    <row r="282" spans="1:14" x14ac:dyDescent="0.45">
      <c r="A282">
        <v>1263</v>
      </c>
      <c r="B282" t="s">
        <v>790</v>
      </c>
      <c r="C282" t="s">
        <v>1111</v>
      </c>
      <c r="D282" t="s">
        <v>1125</v>
      </c>
      <c r="E282">
        <v>13</v>
      </c>
      <c r="H282" s="2">
        <v>8100</v>
      </c>
      <c r="I282" s="5">
        <f t="shared" si="21"/>
        <v>199908</v>
      </c>
      <c r="J282" s="2">
        <v>421200</v>
      </c>
      <c r="K282" s="5">
        <f t="shared" si="22"/>
        <v>10395216</v>
      </c>
      <c r="L282">
        <v>25</v>
      </c>
      <c r="M282" t="s">
        <v>45</v>
      </c>
      <c r="N282" t="s">
        <v>677</v>
      </c>
    </row>
    <row r="283" spans="1:14" x14ac:dyDescent="0.45">
      <c r="A283">
        <v>1264</v>
      </c>
      <c r="B283" t="s">
        <v>790</v>
      </c>
      <c r="C283" t="s">
        <v>1111</v>
      </c>
      <c r="D283" t="s">
        <v>1126</v>
      </c>
      <c r="E283">
        <v>14</v>
      </c>
      <c r="H283" s="2">
        <v>8000</v>
      </c>
      <c r="I283" s="5">
        <f t="shared" si="21"/>
        <v>197440</v>
      </c>
      <c r="J283" s="2">
        <v>416000</v>
      </c>
      <c r="K283" s="5">
        <f t="shared" si="22"/>
        <v>10266880</v>
      </c>
      <c r="L283">
        <v>29</v>
      </c>
      <c r="M283" t="s">
        <v>48</v>
      </c>
      <c r="N283" t="s">
        <v>677</v>
      </c>
    </row>
    <row r="284" spans="1:14" x14ac:dyDescent="0.45">
      <c r="A284">
        <v>1265</v>
      </c>
      <c r="B284" t="s">
        <v>790</v>
      </c>
      <c r="C284" t="s">
        <v>1111</v>
      </c>
      <c r="D284" t="s">
        <v>1127</v>
      </c>
      <c r="E284">
        <v>15</v>
      </c>
      <c r="H284" s="2">
        <v>7600</v>
      </c>
      <c r="I284" s="5">
        <f t="shared" si="21"/>
        <v>187568</v>
      </c>
      <c r="J284" s="2">
        <v>395200</v>
      </c>
      <c r="K284" s="5">
        <f t="shared" si="22"/>
        <v>9753536</v>
      </c>
      <c r="L284">
        <v>25</v>
      </c>
      <c r="M284" t="s">
        <v>96</v>
      </c>
      <c r="N284" t="s">
        <v>677</v>
      </c>
    </row>
    <row r="285" spans="1:14" x14ac:dyDescent="0.45">
      <c r="A285">
        <v>1266</v>
      </c>
      <c r="B285" t="s">
        <v>790</v>
      </c>
      <c r="C285" t="s">
        <v>1111</v>
      </c>
      <c r="D285" t="s">
        <v>1128</v>
      </c>
      <c r="E285">
        <v>16</v>
      </c>
      <c r="H285" s="2">
        <v>7400</v>
      </c>
      <c r="I285" s="5">
        <f t="shared" si="21"/>
        <v>182632</v>
      </c>
      <c r="J285" s="2">
        <v>384800</v>
      </c>
      <c r="K285" s="5">
        <f t="shared" si="22"/>
        <v>9496864</v>
      </c>
      <c r="L285">
        <v>24</v>
      </c>
      <c r="M285" t="s">
        <v>30</v>
      </c>
      <c r="N285" t="s">
        <v>677</v>
      </c>
    </row>
    <row r="286" spans="1:14" x14ac:dyDescent="0.45">
      <c r="A286">
        <v>1267</v>
      </c>
      <c r="B286" t="s">
        <v>790</v>
      </c>
      <c r="C286" t="s">
        <v>1111</v>
      </c>
      <c r="D286" t="s">
        <v>1129</v>
      </c>
      <c r="E286">
        <v>17</v>
      </c>
      <c r="H286" s="2">
        <v>6600</v>
      </c>
      <c r="I286" s="5">
        <f t="shared" si="21"/>
        <v>162888</v>
      </c>
      <c r="J286" s="2">
        <v>343200</v>
      </c>
      <c r="K286" s="5">
        <f t="shared" si="22"/>
        <v>8470176</v>
      </c>
      <c r="L286">
        <v>29</v>
      </c>
      <c r="M286" t="s">
        <v>33</v>
      </c>
      <c r="N286" t="s">
        <v>677</v>
      </c>
    </row>
    <row r="287" spans="1:14" x14ac:dyDescent="0.45">
      <c r="A287">
        <v>1268</v>
      </c>
      <c r="B287" t="s">
        <v>790</v>
      </c>
      <c r="C287" t="s">
        <v>1111</v>
      </c>
      <c r="D287" t="s">
        <v>1130</v>
      </c>
      <c r="E287">
        <v>18</v>
      </c>
      <c r="H287" s="2">
        <v>6500</v>
      </c>
      <c r="I287" s="5">
        <f t="shared" si="21"/>
        <v>160420</v>
      </c>
      <c r="J287" s="2">
        <v>338000</v>
      </c>
      <c r="K287" s="5">
        <f t="shared" si="22"/>
        <v>8341840</v>
      </c>
      <c r="L287">
        <v>37</v>
      </c>
      <c r="M287" t="s">
        <v>28</v>
      </c>
      <c r="N287" t="s">
        <v>677</v>
      </c>
    </row>
    <row r="288" spans="1:14" x14ac:dyDescent="0.45">
      <c r="A288">
        <v>1269</v>
      </c>
      <c r="B288" t="s">
        <v>790</v>
      </c>
      <c r="C288" t="s">
        <v>1111</v>
      </c>
      <c r="D288" t="s">
        <v>1131</v>
      </c>
      <c r="E288">
        <v>19</v>
      </c>
      <c r="H288" s="2">
        <v>5300</v>
      </c>
      <c r="I288" s="5">
        <f t="shared" si="21"/>
        <v>130804</v>
      </c>
      <c r="J288" s="2">
        <v>275600</v>
      </c>
      <c r="K288" s="5">
        <f t="shared" si="22"/>
        <v>6801808</v>
      </c>
      <c r="L288">
        <v>27</v>
      </c>
      <c r="M288" t="s">
        <v>1132</v>
      </c>
      <c r="N288" t="s">
        <v>1133</v>
      </c>
    </row>
    <row r="289" spans="1:14" x14ac:dyDescent="0.45">
      <c r="A289">
        <v>1270</v>
      </c>
      <c r="B289" t="s">
        <v>790</v>
      </c>
      <c r="C289" t="s">
        <v>1111</v>
      </c>
      <c r="D289" t="s">
        <v>1134</v>
      </c>
      <c r="E289">
        <v>20</v>
      </c>
      <c r="H289" s="2">
        <v>4500</v>
      </c>
      <c r="I289" s="5">
        <f t="shared" si="21"/>
        <v>111060</v>
      </c>
      <c r="J289" s="2">
        <v>234000</v>
      </c>
      <c r="K289" s="5">
        <f t="shared" si="22"/>
        <v>5775120</v>
      </c>
      <c r="L289">
        <v>21</v>
      </c>
      <c r="M289" t="s">
        <v>45</v>
      </c>
      <c r="N289" t="s">
        <v>677</v>
      </c>
    </row>
    <row r="290" spans="1:14" x14ac:dyDescent="0.45">
      <c r="A290">
        <v>1271</v>
      </c>
      <c r="B290" t="s">
        <v>790</v>
      </c>
      <c r="C290" t="s">
        <v>1111</v>
      </c>
      <c r="D290" t="s">
        <v>1135</v>
      </c>
      <c r="E290">
        <v>21</v>
      </c>
      <c r="H290" s="2">
        <v>4000</v>
      </c>
      <c r="I290" s="5">
        <f t="shared" si="21"/>
        <v>98720</v>
      </c>
      <c r="J290" s="2">
        <v>208000</v>
      </c>
      <c r="K290" s="5">
        <f t="shared" si="22"/>
        <v>5133440</v>
      </c>
      <c r="L290">
        <v>23</v>
      </c>
      <c r="M290" t="s">
        <v>63</v>
      </c>
      <c r="N290" t="s">
        <v>677</v>
      </c>
    </row>
    <row r="291" spans="1:14" x14ac:dyDescent="0.45">
      <c r="A291">
        <v>1272</v>
      </c>
      <c r="B291" t="s">
        <v>790</v>
      </c>
      <c r="C291" t="s">
        <v>1111</v>
      </c>
      <c r="D291" t="s">
        <v>1136</v>
      </c>
      <c r="E291">
        <v>22</v>
      </c>
      <c r="H291" s="2">
        <v>4000</v>
      </c>
      <c r="I291" s="5">
        <f t="shared" si="21"/>
        <v>98720</v>
      </c>
      <c r="J291" s="2">
        <v>208000</v>
      </c>
      <c r="K291" s="5">
        <f t="shared" si="22"/>
        <v>5133440</v>
      </c>
      <c r="L291">
        <v>23</v>
      </c>
      <c r="M291" t="s">
        <v>73</v>
      </c>
      <c r="N291" t="s">
        <v>812</v>
      </c>
    </row>
    <row r="292" spans="1:14" x14ac:dyDescent="0.45">
      <c r="A292">
        <v>1273</v>
      </c>
      <c r="B292" t="s">
        <v>790</v>
      </c>
      <c r="C292" t="s">
        <v>1111</v>
      </c>
      <c r="D292" t="s">
        <v>1137</v>
      </c>
      <c r="E292">
        <v>23</v>
      </c>
      <c r="H292" s="2">
        <v>2600</v>
      </c>
      <c r="I292" s="5">
        <f t="shared" si="21"/>
        <v>64168</v>
      </c>
      <c r="J292" s="2">
        <v>135200</v>
      </c>
      <c r="K292" s="5">
        <f t="shared" si="22"/>
        <v>3336736</v>
      </c>
      <c r="L292">
        <v>29</v>
      </c>
      <c r="M292" t="s">
        <v>17</v>
      </c>
      <c r="N292" t="s">
        <v>677</v>
      </c>
    </row>
    <row r="293" spans="1:14" x14ac:dyDescent="0.45">
      <c r="A293">
        <v>1274</v>
      </c>
      <c r="B293" t="s">
        <v>790</v>
      </c>
      <c r="C293" t="s">
        <v>1111</v>
      </c>
      <c r="D293" t="s">
        <v>1138</v>
      </c>
      <c r="E293">
        <v>24</v>
      </c>
      <c r="H293" s="2">
        <v>2100</v>
      </c>
      <c r="I293" s="5">
        <f t="shared" si="21"/>
        <v>51828</v>
      </c>
      <c r="J293" s="2">
        <v>109200</v>
      </c>
      <c r="K293" s="5">
        <f t="shared" si="22"/>
        <v>2695056</v>
      </c>
      <c r="L293">
        <v>23</v>
      </c>
      <c r="M293" t="s">
        <v>30</v>
      </c>
      <c r="N293" t="s">
        <v>677</v>
      </c>
    </row>
    <row r="294" spans="1:14" x14ac:dyDescent="0.45">
      <c r="A294">
        <v>1275</v>
      </c>
      <c r="B294" t="s">
        <v>790</v>
      </c>
      <c r="C294" t="s">
        <v>1111</v>
      </c>
      <c r="D294" t="s">
        <v>1139</v>
      </c>
      <c r="E294">
        <v>25</v>
      </c>
      <c r="H294" s="2">
        <v>300</v>
      </c>
      <c r="I294" s="5">
        <f t="shared" si="21"/>
        <v>7404</v>
      </c>
      <c r="J294" s="2">
        <v>15600</v>
      </c>
      <c r="K294" s="5">
        <f t="shared" si="22"/>
        <v>385008</v>
      </c>
      <c r="L294">
        <v>18</v>
      </c>
      <c r="M294" t="s">
        <v>62</v>
      </c>
      <c r="N294" t="s">
        <v>484</v>
      </c>
    </row>
    <row r="295" spans="1:14" x14ac:dyDescent="0.45">
      <c r="A295">
        <v>1276</v>
      </c>
      <c r="B295" t="s">
        <v>790</v>
      </c>
      <c r="C295" t="s">
        <v>1111</v>
      </c>
      <c r="D295" t="s">
        <v>1140</v>
      </c>
      <c r="E295">
        <v>26</v>
      </c>
      <c r="H295" s="2">
        <v>250</v>
      </c>
      <c r="I295" s="5">
        <f t="shared" si="21"/>
        <v>6170</v>
      </c>
      <c r="J295" s="2">
        <v>13000</v>
      </c>
      <c r="K295" s="5">
        <f t="shared" si="22"/>
        <v>320840</v>
      </c>
      <c r="L295">
        <v>23</v>
      </c>
      <c r="M295" t="s">
        <v>67</v>
      </c>
      <c r="N295" t="s">
        <v>677</v>
      </c>
    </row>
    <row r="296" spans="1:14" x14ac:dyDescent="0.45">
      <c r="A296">
        <v>1277</v>
      </c>
      <c r="B296" t="s">
        <v>790</v>
      </c>
      <c r="C296" t="s">
        <v>1141</v>
      </c>
      <c r="D296" t="s">
        <v>1142</v>
      </c>
      <c r="E296">
        <v>1</v>
      </c>
      <c r="H296" s="2">
        <v>33000</v>
      </c>
      <c r="I296" s="5">
        <f t="shared" si="21"/>
        <v>814440</v>
      </c>
      <c r="J296" s="2">
        <v>1716000</v>
      </c>
      <c r="K296" s="5">
        <f t="shared" si="22"/>
        <v>42350880</v>
      </c>
      <c r="L296">
        <v>28</v>
      </c>
      <c r="M296" t="s">
        <v>939</v>
      </c>
      <c r="N296" t="s">
        <v>677</v>
      </c>
    </row>
    <row r="297" spans="1:14" x14ac:dyDescent="0.45">
      <c r="A297">
        <v>1278</v>
      </c>
      <c r="B297" t="s">
        <v>790</v>
      </c>
      <c r="C297" t="s">
        <v>1141</v>
      </c>
      <c r="D297" t="s">
        <v>1143</v>
      </c>
      <c r="E297">
        <v>2</v>
      </c>
      <c r="H297" s="2">
        <v>28000</v>
      </c>
      <c r="I297" s="5">
        <f t="shared" si="21"/>
        <v>691040</v>
      </c>
      <c r="J297" s="2">
        <v>1456000</v>
      </c>
      <c r="K297" s="5">
        <f t="shared" si="22"/>
        <v>35934080</v>
      </c>
      <c r="L297">
        <v>33</v>
      </c>
      <c r="M297" t="s">
        <v>105</v>
      </c>
      <c r="N297" t="s">
        <v>677</v>
      </c>
    </row>
    <row r="298" spans="1:14" x14ac:dyDescent="0.45">
      <c r="A298">
        <v>1279</v>
      </c>
      <c r="B298" t="s">
        <v>790</v>
      </c>
      <c r="C298" t="s">
        <v>1141</v>
      </c>
      <c r="D298" t="s">
        <v>1144</v>
      </c>
      <c r="E298">
        <v>3</v>
      </c>
      <c r="H298" s="2">
        <v>25000</v>
      </c>
      <c r="I298" s="5">
        <f t="shared" si="21"/>
        <v>617000</v>
      </c>
      <c r="J298" s="2">
        <v>1300000</v>
      </c>
      <c r="K298" s="5">
        <f t="shared" si="22"/>
        <v>32084000</v>
      </c>
      <c r="L298">
        <v>30</v>
      </c>
      <c r="M298" t="s">
        <v>28</v>
      </c>
      <c r="N298" t="s">
        <v>677</v>
      </c>
    </row>
    <row r="299" spans="1:14" x14ac:dyDescent="0.45">
      <c r="A299">
        <v>1280</v>
      </c>
      <c r="B299" t="s">
        <v>790</v>
      </c>
      <c r="C299" t="s">
        <v>1141</v>
      </c>
      <c r="D299" t="s">
        <v>1145</v>
      </c>
      <c r="E299">
        <v>4</v>
      </c>
      <c r="H299" s="2">
        <v>25000</v>
      </c>
      <c r="I299" s="5">
        <f t="shared" si="21"/>
        <v>617000</v>
      </c>
      <c r="J299" s="2">
        <v>1300000</v>
      </c>
      <c r="K299" s="5">
        <f t="shared" si="22"/>
        <v>32084000</v>
      </c>
      <c r="L299">
        <v>26</v>
      </c>
      <c r="M299" t="s">
        <v>40</v>
      </c>
      <c r="N299" t="s">
        <v>1146</v>
      </c>
    </row>
    <row r="300" spans="1:14" x14ac:dyDescent="0.45">
      <c r="A300">
        <v>1281</v>
      </c>
      <c r="B300" t="s">
        <v>790</v>
      </c>
      <c r="C300" t="s">
        <v>1141</v>
      </c>
      <c r="D300" t="s">
        <v>1147</v>
      </c>
      <c r="E300">
        <v>5</v>
      </c>
      <c r="H300" s="2">
        <v>24000</v>
      </c>
      <c r="I300" s="5">
        <f t="shared" si="21"/>
        <v>592320</v>
      </c>
      <c r="J300" s="2">
        <v>1248000</v>
      </c>
      <c r="K300" s="5">
        <f t="shared" si="22"/>
        <v>30800640</v>
      </c>
      <c r="L300">
        <v>34</v>
      </c>
      <c r="M300" t="s">
        <v>270</v>
      </c>
      <c r="N300" t="s">
        <v>677</v>
      </c>
    </row>
    <row r="301" spans="1:14" x14ac:dyDescent="0.45">
      <c r="A301">
        <v>1282</v>
      </c>
      <c r="B301" t="s">
        <v>790</v>
      </c>
      <c r="C301" t="s">
        <v>1141</v>
      </c>
      <c r="D301" t="s">
        <v>1148</v>
      </c>
      <c r="E301">
        <v>6</v>
      </c>
      <c r="H301" s="2">
        <v>19000</v>
      </c>
      <c r="I301" s="5">
        <f t="shared" si="21"/>
        <v>468920</v>
      </c>
      <c r="J301" s="2">
        <v>988000</v>
      </c>
      <c r="K301" s="5">
        <f t="shared" si="22"/>
        <v>24383840</v>
      </c>
      <c r="L301">
        <v>29</v>
      </c>
      <c r="M301" t="s">
        <v>17</v>
      </c>
      <c r="N301" t="s">
        <v>799</v>
      </c>
    </row>
    <row r="302" spans="1:14" x14ac:dyDescent="0.45">
      <c r="A302">
        <v>1283</v>
      </c>
      <c r="B302" t="s">
        <v>790</v>
      </c>
      <c r="C302" t="s">
        <v>1141</v>
      </c>
      <c r="D302" t="s">
        <v>1149</v>
      </c>
      <c r="E302">
        <v>7</v>
      </c>
      <c r="H302" s="2">
        <v>19000</v>
      </c>
      <c r="I302" s="5">
        <f t="shared" si="21"/>
        <v>468920</v>
      </c>
      <c r="J302" s="2">
        <v>988000</v>
      </c>
      <c r="K302" s="5">
        <f t="shared" si="22"/>
        <v>24383840</v>
      </c>
      <c r="L302">
        <v>29</v>
      </c>
      <c r="M302" t="s">
        <v>26</v>
      </c>
      <c r="N302" t="s">
        <v>899</v>
      </c>
    </row>
    <row r="303" spans="1:14" x14ac:dyDescent="0.45">
      <c r="A303">
        <v>1284</v>
      </c>
      <c r="B303" t="s">
        <v>790</v>
      </c>
      <c r="C303" t="s">
        <v>1141</v>
      </c>
      <c r="D303" t="s">
        <v>1150</v>
      </c>
      <c r="E303">
        <v>8</v>
      </c>
      <c r="H303" s="2">
        <v>18000</v>
      </c>
      <c r="I303" s="5">
        <f t="shared" si="21"/>
        <v>444240</v>
      </c>
      <c r="J303" s="2">
        <v>936000</v>
      </c>
      <c r="K303" s="5">
        <f t="shared" si="22"/>
        <v>23100480</v>
      </c>
      <c r="L303">
        <v>29</v>
      </c>
      <c r="M303" t="s">
        <v>72</v>
      </c>
      <c r="N303" t="s">
        <v>677</v>
      </c>
    </row>
    <row r="304" spans="1:14" x14ac:dyDescent="0.45">
      <c r="A304">
        <v>1285</v>
      </c>
      <c r="B304" t="s">
        <v>790</v>
      </c>
      <c r="C304" t="s">
        <v>1141</v>
      </c>
      <c r="D304" t="s">
        <v>1151</v>
      </c>
      <c r="E304">
        <v>9</v>
      </c>
      <c r="H304" s="2">
        <v>18000</v>
      </c>
      <c r="I304" s="5">
        <f t="shared" si="21"/>
        <v>444240</v>
      </c>
      <c r="J304" s="2">
        <v>936000</v>
      </c>
      <c r="K304" s="5">
        <f t="shared" si="22"/>
        <v>23100480</v>
      </c>
      <c r="L304">
        <v>27</v>
      </c>
      <c r="M304" t="s">
        <v>17</v>
      </c>
      <c r="N304" t="s">
        <v>886</v>
      </c>
    </row>
    <row r="305" spans="1:14" x14ac:dyDescent="0.45">
      <c r="A305">
        <v>1286</v>
      </c>
      <c r="B305" t="s">
        <v>790</v>
      </c>
      <c r="C305" t="s">
        <v>1141</v>
      </c>
      <c r="D305" t="s">
        <v>1152</v>
      </c>
      <c r="E305">
        <v>10</v>
      </c>
      <c r="H305" s="2">
        <v>18000</v>
      </c>
      <c r="I305" s="5">
        <f t="shared" si="21"/>
        <v>444240</v>
      </c>
      <c r="J305" s="2">
        <v>936000</v>
      </c>
      <c r="K305" s="5">
        <f t="shared" si="22"/>
        <v>23100480</v>
      </c>
      <c r="L305">
        <v>22</v>
      </c>
      <c r="M305" t="s">
        <v>45</v>
      </c>
      <c r="N305" t="s">
        <v>677</v>
      </c>
    </row>
    <row r="306" spans="1:14" x14ac:dyDescent="0.45">
      <c r="A306">
        <v>1287</v>
      </c>
      <c r="B306" t="s">
        <v>790</v>
      </c>
      <c r="C306" t="s">
        <v>1141</v>
      </c>
      <c r="D306" t="s">
        <v>1153</v>
      </c>
      <c r="E306">
        <v>11</v>
      </c>
      <c r="H306" s="2">
        <v>17000</v>
      </c>
      <c r="I306" s="5">
        <f t="shared" si="21"/>
        <v>419560</v>
      </c>
      <c r="J306" s="2">
        <v>884000</v>
      </c>
      <c r="K306" s="5">
        <f t="shared" si="22"/>
        <v>21817120</v>
      </c>
      <c r="L306">
        <v>27</v>
      </c>
      <c r="M306" t="s">
        <v>939</v>
      </c>
      <c r="N306" t="s">
        <v>677</v>
      </c>
    </row>
    <row r="307" spans="1:14" x14ac:dyDescent="0.45">
      <c r="A307">
        <v>1288</v>
      </c>
      <c r="B307" t="s">
        <v>790</v>
      </c>
      <c r="C307" t="s">
        <v>1141</v>
      </c>
      <c r="D307" t="s">
        <v>1154</v>
      </c>
      <c r="E307">
        <v>12</v>
      </c>
      <c r="H307" s="2">
        <v>16000</v>
      </c>
      <c r="I307" s="5">
        <f t="shared" si="21"/>
        <v>394880</v>
      </c>
      <c r="J307" s="2">
        <v>832000</v>
      </c>
      <c r="K307" s="5">
        <f t="shared" si="22"/>
        <v>20533760</v>
      </c>
      <c r="L307">
        <v>28</v>
      </c>
      <c r="M307" t="s">
        <v>26</v>
      </c>
      <c r="N307" t="s">
        <v>812</v>
      </c>
    </row>
    <row r="308" spans="1:14" x14ac:dyDescent="0.45">
      <c r="A308">
        <v>1289</v>
      </c>
      <c r="B308" t="s">
        <v>790</v>
      </c>
      <c r="C308" t="s">
        <v>1141</v>
      </c>
      <c r="D308" t="s">
        <v>1155</v>
      </c>
      <c r="E308">
        <v>13</v>
      </c>
      <c r="H308" s="2">
        <v>15000</v>
      </c>
      <c r="I308" s="5">
        <f t="shared" si="21"/>
        <v>370200</v>
      </c>
      <c r="J308" s="2">
        <v>780000</v>
      </c>
      <c r="K308" s="5">
        <f t="shared" si="22"/>
        <v>19250400</v>
      </c>
      <c r="L308">
        <v>29</v>
      </c>
      <c r="M308" t="s">
        <v>73</v>
      </c>
      <c r="N308" t="s">
        <v>886</v>
      </c>
    </row>
    <row r="309" spans="1:14" x14ac:dyDescent="0.45">
      <c r="A309">
        <v>1290</v>
      </c>
      <c r="B309" t="s">
        <v>790</v>
      </c>
      <c r="C309" t="s">
        <v>1141</v>
      </c>
      <c r="D309" t="s">
        <v>1156</v>
      </c>
      <c r="E309">
        <v>14</v>
      </c>
      <c r="H309" s="2">
        <v>15000</v>
      </c>
      <c r="I309" s="5">
        <f t="shared" si="21"/>
        <v>370200</v>
      </c>
      <c r="J309" s="2">
        <v>780000</v>
      </c>
      <c r="K309" s="5">
        <f t="shared" si="22"/>
        <v>19250400</v>
      </c>
      <c r="L309">
        <v>30</v>
      </c>
      <c r="M309" t="s">
        <v>45</v>
      </c>
      <c r="N309" t="s">
        <v>677</v>
      </c>
    </row>
    <row r="310" spans="1:14" x14ac:dyDescent="0.45">
      <c r="A310">
        <v>1291</v>
      </c>
      <c r="B310" t="s">
        <v>790</v>
      </c>
      <c r="C310" t="s">
        <v>1141</v>
      </c>
      <c r="D310" t="s">
        <v>1157</v>
      </c>
      <c r="E310">
        <v>15</v>
      </c>
      <c r="H310" s="2">
        <v>14000</v>
      </c>
      <c r="I310" s="5">
        <f t="shared" si="21"/>
        <v>345520</v>
      </c>
      <c r="J310" s="2">
        <v>728000</v>
      </c>
      <c r="K310" s="5">
        <f t="shared" si="22"/>
        <v>17967040</v>
      </c>
      <c r="L310">
        <v>24</v>
      </c>
      <c r="M310" t="s">
        <v>28</v>
      </c>
      <c r="N310" t="s">
        <v>677</v>
      </c>
    </row>
    <row r="311" spans="1:14" x14ac:dyDescent="0.45">
      <c r="A311">
        <v>1292</v>
      </c>
      <c r="B311" t="s">
        <v>790</v>
      </c>
      <c r="C311" t="s">
        <v>1141</v>
      </c>
      <c r="D311" t="s">
        <v>1158</v>
      </c>
      <c r="E311">
        <v>16</v>
      </c>
      <c r="H311" s="2">
        <v>14000</v>
      </c>
      <c r="I311" s="5">
        <f t="shared" si="21"/>
        <v>345520</v>
      </c>
      <c r="J311" s="2">
        <v>728000</v>
      </c>
      <c r="K311" s="5">
        <f t="shared" si="22"/>
        <v>17967040</v>
      </c>
      <c r="L311">
        <v>24</v>
      </c>
      <c r="M311" t="s">
        <v>73</v>
      </c>
      <c r="N311" t="s">
        <v>677</v>
      </c>
    </row>
    <row r="312" spans="1:14" x14ac:dyDescent="0.45">
      <c r="A312">
        <v>1293</v>
      </c>
      <c r="B312" t="s">
        <v>790</v>
      </c>
      <c r="C312" t="s">
        <v>1141</v>
      </c>
      <c r="D312" t="s">
        <v>1159</v>
      </c>
      <c r="E312">
        <v>17</v>
      </c>
      <c r="H312" s="2">
        <v>14000</v>
      </c>
      <c r="I312" s="5">
        <f t="shared" si="21"/>
        <v>345520</v>
      </c>
      <c r="J312" s="2">
        <v>728000</v>
      </c>
      <c r="K312" s="5">
        <f t="shared" si="22"/>
        <v>17967040</v>
      </c>
      <c r="L312">
        <v>36</v>
      </c>
      <c r="M312" t="s">
        <v>45</v>
      </c>
      <c r="N312" t="s">
        <v>677</v>
      </c>
    </row>
    <row r="313" spans="1:14" x14ac:dyDescent="0.45">
      <c r="A313">
        <v>1294</v>
      </c>
      <c r="B313" t="s">
        <v>790</v>
      </c>
      <c r="C313" t="s">
        <v>1141</v>
      </c>
      <c r="D313" t="s">
        <v>1160</v>
      </c>
      <c r="E313">
        <v>18</v>
      </c>
      <c r="H313" s="2">
        <v>13000</v>
      </c>
      <c r="I313" s="5">
        <f t="shared" si="21"/>
        <v>320840</v>
      </c>
      <c r="J313" s="2">
        <v>676000</v>
      </c>
      <c r="K313" s="5">
        <f t="shared" si="22"/>
        <v>16683680</v>
      </c>
      <c r="L313">
        <v>24</v>
      </c>
      <c r="M313" t="s">
        <v>22</v>
      </c>
      <c r="N313" t="s">
        <v>677</v>
      </c>
    </row>
    <row r="314" spans="1:14" x14ac:dyDescent="0.45">
      <c r="A314">
        <v>1295</v>
      </c>
      <c r="B314" t="s">
        <v>790</v>
      </c>
      <c r="C314" t="s">
        <v>1141</v>
      </c>
      <c r="D314" t="s">
        <v>1161</v>
      </c>
      <c r="E314">
        <v>19</v>
      </c>
      <c r="H314" s="2">
        <v>11000</v>
      </c>
      <c r="I314" s="5">
        <f t="shared" si="21"/>
        <v>271480</v>
      </c>
      <c r="J314" s="2">
        <v>572000</v>
      </c>
      <c r="K314" s="5">
        <f t="shared" si="22"/>
        <v>14116960</v>
      </c>
      <c r="L314">
        <v>32</v>
      </c>
      <c r="M314" t="s">
        <v>231</v>
      </c>
      <c r="N314" t="s">
        <v>677</v>
      </c>
    </row>
    <row r="315" spans="1:14" x14ac:dyDescent="0.45">
      <c r="A315">
        <v>1296</v>
      </c>
      <c r="B315" t="s">
        <v>790</v>
      </c>
      <c r="C315" t="s">
        <v>1141</v>
      </c>
      <c r="D315" t="s">
        <v>1162</v>
      </c>
      <c r="E315">
        <v>20</v>
      </c>
      <c r="H315" s="2">
        <v>10000</v>
      </c>
      <c r="I315" s="5">
        <f t="shared" si="21"/>
        <v>246800</v>
      </c>
      <c r="J315" s="2">
        <v>520000</v>
      </c>
      <c r="K315" s="5">
        <f t="shared" si="22"/>
        <v>12833600</v>
      </c>
      <c r="L315">
        <v>32</v>
      </c>
      <c r="M315" t="s">
        <v>17</v>
      </c>
      <c r="N315" t="s">
        <v>1163</v>
      </c>
    </row>
    <row r="316" spans="1:14" x14ac:dyDescent="0.45">
      <c r="A316">
        <v>1297</v>
      </c>
      <c r="B316" t="s">
        <v>790</v>
      </c>
      <c r="C316" t="s">
        <v>1141</v>
      </c>
      <c r="D316" t="s">
        <v>1164</v>
      </c>
      <c r="E316">
        <v>21</v>
      </c>
      <c r="H316" s="2">
        <v>10000</v>
      </c>
      <c r="I316" s="5">
        <f t="shared" si="21"/>
        <v>246800</v>
      </c>
      <c r="J316" s="2">
        <v>520000</v>
      </c>
      <c r="K316" s="5">
        <f t="shared" si="22"/>
        <v>12833600</v>
      </c>
      <c r="L316">
        <v>25</v>
      </c>
      <c r="M316" t="s">
        <v>26</v>
      </c>
      <c r="N316" t="s">
        <v>1165</v>
      </c>
    </row>
    <row r="317" spans="1:14" x14ac:dyDescent="0.45">
      <c r="A317">
        <v>1298</v>
      </c>
      <c r="B317" t="s">
        <v>790</v>
      </c>
      <c r="C317" t="s">
        <v>1141</v>
      </c>
      <c r="D317" t="s">
        <v>1166</v>
      </c>
      <c r="E317">
        <v>22</v>
      </c>
      <c r="H317" s="2">
        <v>9000</v>
      </c>
      <c r="I317" s="5">
        <f t="shared" si="21"/>
        <v>222120</v>
      </c>
      <c r="J317" s="2">
        <v>468000</v>
      </c>
      <c r="K317" s="5">
        <f t="shared" si="22"/>
        <v>11550240</v>
      </c>
      <c r="L317">
        <v>27</v>
      </c>
      <c r="M317" t="s">
        <v>231</v>
      </c>
      <c r="N317" t="s">
        <v>677</v>
      </c>
    </row>
    <row r="318" spans="1:14" x14ac:dyDescent="0.45">
      <c r="A318">
        <v>1299</v>
      </c>
      <c r="B318" t="s">
        <v>790</v>
      </c>
      <c r="C318" t="s">
        <v>1141</v>
      </c>
      <c r="D318" t="s">
        <v>1167</v>
      </c>
      <c r="E318">
        <v>23</v>
      </c>
      <c r="H318" s="2">
        <v>9000</v>
      </c>
      <c r="I318" s="5">
        <f t="shared" si="21"/>
        <v>222120</v>
      </c>
      <c r="J318" s="2">
        <v>468000</v>
      </c>
      <c r="K318" s="5">
        <f t="shared" si="22"/>
        <v>11550240</v>
      </c>
      <c r="L318">
        <v>23</v>
      </c>
      <c r="M318" t="s">
        <v>40</v>
      </c>
      <c r="N318" t="s">
        <v>677</v>
      </c>
    </row>
    <row r="319" spans="1:14" x14ac:dyDescent="0.45">
      <c r="A319">
        <v>1300</v>
      </c>
      <c r="B319" t="s">
        <v>790</v>
      </c>
      <c r="C319" t="s">
        <v>1141</v>
      </c>
      <c r="D319" t="s">
        <v>1168</v>
      </c>
      <c r="E319">
        <v>24</v>
      </c>
      <c r="H319" s="2">
        <v>8700</v>
      </c>
      <c r="I319" s="5">
        <f t="shared" si="21"/>
        <v>214716</v>
      </c>
      <c r="J319" s="2">
        <v>452400</v>
      </c>
      <c r="K319" s="5">
        <f t="shared" si="22"/>
        <v>11165232</v>
      </c>
      <c r="L319">
        <v>26</v>
      </c>
      <c r="M319" t="s">
        <v>63</v>
      </c>
      <c r="N319" t="s">
        <v>677</v>
      </c>
    </row>
    <row r="320" spans="1:14" x14ac:dyDescent="0.45">
      <c r="A320">
        <v>1301</v>
      </c>
      <c r="B320" t="s">
        <v>790</v>
      </c>
      <c r="C320" t="s">
        <v>1141</v>
      </c>
      <c r="D320" t="s">
        <v>1169</v>
      </c>
      <c r="E320">
        <v>25</v>
      </c>
      <c r="H320" s="2">
        <v>8000</v>
      </c>
      <c r="I320" s="5">
        <f t="shared" si="21"/>
        <v>197440</v>
      </c>
      <c r="J320" s="2">
        <v>416000</v>
      </c>
      <c r="K320" s="5">
        <f t="shared" si="22"/>
        <v>10266880</v>
      </c>
      <c r="L320">
        <v>32</v>
      </c>
      <c r="M320" t="s">
        <v>48</v>
      </c>
      <c r="N320" t="s">
        <v>677</v>
      </c>
    </row>
    <row r="321" spans="1:14" x14ac:dyDescent="0.45">
      <c r="A321">
        <v>1302</v>
      </c>
      <c r="B321" t="s">
        <v>790</v>
      </c>
      <c r="C321" t="s">
        <v>1141</v>
      </c>
      <c r="D321" t="s">
        <v>1170</v>
      </c>
      <c r="E321">
        <v>26</v>
      </c>
      <c r="H321" s="2">
        <v>7800</v>
      </c>
      <c r="I321" s="5">
        <f t="shared" si="21"/>
        <v>192504</v>
      </c>
      <c r="J321" s="2">
        <v>405600</v>
      </c>
      <c r="K321" s="5">
        <f t="shared" si="22"/>
        <v>10010208</v>
      </c>
      <c r="L321">
        <v>22</v>
      </c>
      <c r="M321" t="s">
        <v>26</v>
      </c>
      <c r="N321" t="s">
        <v>677</v>
      </c>
    </row>
    <row r="322" spans="1:14" x14ac:dyDescent="0.45">
      <c r="A322">
        <v>1303</v>
      </c>
      <c r="B322" t="s">
        <v>790</v>
      </c>
      <c r="C322" t="s">
        <v>1141</v>
      </c>
      <c r="D322" t="s">
        <v>1171</v>
      </c>
      <c r="E322">
        <v>27</v>
      </c>
      <c r="H322" s="2">
        <v>2000</v>
      </c>
      <c r="I322" s="5">
        <f t="shared" si="21"/>
        <v>49360</v>
      </c>
      <c r="J322" s="2">
        <v>104000</v>
      </c>
      <c r="K322" s="5">
        <f t="shared" si="22"/>
        <v>2566720</v>
      </c>
      <c r="L322">
        <v>19</v>
      </c>
      <c r="M322" t="s">
        <v>939</v>
      </c>
      <c r="N322" t="s">
        <v>677</v>
      </c>
    </row>
    <row r="323" spans="1:14" x14ac:dyDescent="0.45">
      <c r="A323">
        <v>1304</v>
      </c>
      <c r="B323" t="s">
        <v>790</v>
      </c>
      <c r="C323" t="s">
        <v>1141</v>
      </c>
      <c r="D323" t="s">
        <v>1172</v>
      </c>
      <c r="E323">
        <v>28</v>
      </c>
      <c r="H323" s="2">
        <v>2000</v>
      </c>
      <c r="I323" s="5">
        <f t="shared" ref="I323:I386" si="23">H323*$P$3</f>
        <v>49360</v>
      </c>
      <c r="J323" s="2">
        <v>104000</v>
      </c>
      <c r="K323" s="5">
        <f t="shared" ref="K323:K386" si="24">J323*$P$3</f>
        <v>2566720</v>
      </c>
      <c r="L323">
        <v>21</v>
      </c>
      <c r="M323" t="s">
        <v>105</v>
      </c>
      <c r="N323" t="s">
        <v>677</v>
      </c>
    </row>
    <row r="324" spans="1:14" x14ac:dyDescent="0.45">
      <c r="A324">
        <v>1305</v>
      </c>
      <c r="B324" t="s">
        <v>790</v>
      </c>
      <c r="C324" t="s">
        <v>1173</v>
      </c>
      <c r="D324" t="s">
        <v>1174</v>
      </c>
      <c r="E324">
        <v>1</v>
      </c>
      <c r="H324" s="2">
        <v>33000</v>
      </c>
      <c r="I324" s="5">
        <f t="shared" si="23"/>
        <v>814440</v>
      </c>
      <c r="J324" s="2">
        <v>1716000</v>
      </c>
      <c r="K324" s="5">
        <f t="shared" si="24"/>
        <v>42350880</v>
      </c>
      <c r="L324">
        <v>20</v>
      </c>
      <c r="M324" t="s">
        <v>38</v>
      </c>
      <c r="N324" t="s">
        <v>1117</v>
      </c>
    </row>
    <row r="325" spans="1:14" x14ac:dyDescent="0.45">
      <c r="A325">
        <v>1306</v>
      </c>
      <c r="B325" t="s">
        <v>790</v>
      </c>
      <c r="C325" t="s">
        <v>1173</v>
      </c>
      <c r="D325" t="s">
        <v>1175</v>
      </c>
      <c r="E325">
        <v>2</v>
      </c>
      <c r="H325" s="2">
        <v>24000</v>
      </c>
      <c r="I325" s="5">
        <f t="shared" si="23"/>
        <v>592320</v>
      </c>
      <c r="J325" s="2">
        <v>1248000</v>
      </c>
      <c r="K325" s="5">
        <f t="shared" si="24"/>
        <v>30800640</v>
      </c>
      <c r="L325">
        <v>24</v>
      </c>
      <c r="M325" t="s">
        <v>70</v>
      </c>
      <c r="N325" t="s">
        <v>677</v>
      </c>
    </row>
    <row r="326" spans="1:14" x14ac:dyDescent="0.45">
      <c r="A326">
        <v>1307</v>
      </c>
      <c r="B326" t="s">
        <v>790</v>
      </c>
      <c r="C326" t="s">
        <v>1173</v>
      </c>
      <c r="D326" t="s">
        <v>1176</v>
      </c>
      <c r="E326">
        <v>3</v>
      </c>
      <c r="H326" s="2">
        <v>21000</v>
      </c>
      <c r="I326" s="5">
        <f t="shared" si="23"/>
        <v>518280</v>
      </c>
      <c r="J326" s="2">
        <v>1092000</v>
      </c>
      <c r="K326" s="5">
        <f t="shared" si="24"/>
        <v>26950560</v>
      </c>
      <c r="L326">
        <v>30</v>
      </c>
      <c r="M326" t="s">
        <v>26</v>
      </c>
      <c r="N326" t="s">
        <v>18</v>
      </c>
    </row>
    <row r="327" spans="1:14" x14ac:dyDescent="0.45">
      <c r="A327">
        <v>1308</v>
      </c>
      <c r="B327" t="s">
        <v>790</v>
      </c>
      <c r="C327" t="s">
        <v>1173</v>
      </c>
      <c r="D327" t="s">
        <v>1177</v>
      </c>
      <c r="E327">
        <v>4</v>
      </c>
      <c r="H327" s="2">
        <v>15000</v>
      </c>
      <c r="I327" s="5">
        <f t="shared" si="23"/>
        <v>370200</v>
      </c>
      <c r="J327" s="2">
        <v>780000</v>
      </c>
      <c r="K327" s="5">
        <f t="shared" si="24"/>
        <v>19250400</v>
      </c>
      <c r="L327">
        <v>34</v>
      </c>
      <c r="M327" t="s">
        <v>45</v>
      </c>
      <c r="N327" t="s">
        <v>677</v>
      </c>
    </row>
    <row r="328" spans="1:14" x14ac:dyDescent="0.45">
      <c r="A328">
        <v>1309</v>
      </c>
      <c r="B328" t="s">
        <v>790</v>
      </c>
      <c r="C328" t="s">
        <v>1173</v>
      </c>
      <c r="D328" t="s">
        <v>1178</v>
      </c>
      <c r="E328">
        <v>5</v>
      </c>
      <c r="H328" s="2">
        <v>14000</v>
      </c>
      <c r="I328" s="5">
        <f t="shared" si="23"/>
        <v>345520</v>
      </c>
      <c r="J328" s="2">
        <v>728000</v>
      </c>
      <c r="K328" s="5">
        <f t="shared" si="24"/>
        <v>17967040</v>
      </c>
      <c r="L328">
        <v>20</v>
      </c>
      <c r="M328" t="s">
        <v>45</v>
      </c>
      <c r="N328" t="s">
        <v>677</v>
      </c>
    </row>
    <row r="329" spans="1:14" x14ac:dyDescent="0.45">
      <c r="A329">
        <v>1310</v>
      </c>
      <c r="B329" t="s">
        <v>790</v>
      </c>
      <c r="C329" t="s">
        <v>1173</v>
      </c>
      <c r="D329" t="s">
        <v>1179</v>
      </c>
      <c r="E329">
        <v>6</v>
      </c>
      <c r="H329" s="2">
        <v>13000</v>
      </c>
      <c r="I329" s="5">
        <f t="shared" si="23"/>
        <v>320840</v>
      </c>
      <c r="J329" s="2">
        <v>676000</v>
      </c>
      <c r="K329" s="5">
        <f t="shared" si="24"/>
        <v>16683680</v>
      </c>
      <c r="L329">
        <v>24</v>
      </c>
      <c r="M329" t="s">
        <v>105</v>
      </c>
      <c r="N329" t="s">
        <v>451</v>
      </c>
    </row>
    <row r="330" spans="1:14" x14ac:dyDescent="0.45">
      <c r="A330">
        <v>1311</v>
      </c>
      <c r="B330" t="s">
        <v>790</v>
      </c>
      <c r="C330" t="s">
        <v>1173</v>
      </c>
      <c r="D330" t="s">
        <v>1180</v>
      </c>
      <c r="E330">
        <v>7</v>
      </c>
      <c r="H330" s="2">
        <v>10000</v>
      </c>
      <c r="I330" s="5">
        <f t="shared" si="23"/>
        <v>246800</v>
      </c>
      <c r="J330" s="2">
        <v>520000</v>
      </c>
      <c r="K330" s="5">
        <f t="shared" si="24"/>
        <v>12833600</v>
      </c>
      <c r="L330">
        <v>20</v>
      </c>
      <c r="M330" t="s">
        <v>50</v>
      </c>
      <c r="N330" t="s">
        <v>1181</v>
      </c>
    </row>
    <row r="331" spans="1:14" x14ac:dyDescent="0.45">
      <c r="A331">
        <v>1312</v>
      </c>
      <c r="B331" t="s">
        <v>790</v>
      </c>
      <c r="C331" t="s">
        <v>1173</v>
      </c>
      <c r="D331" t="s">
        <v>1182</v>
      </c>
      <c r="E331">
        <v>8</v>
      </c>
      <c r="H331" s="2">
        <v>10000</v>
      </c>
      <c r="I331" s="5">
        <f t="shared" si="23"/>
        <v>246800</v>
      </c>
      <c r="J331" s="2">
        <v>520000</v>
      </c>
      <c r="K331" s="5">
        <f t="shared" si="24"/>
        <v>12833600</v>
      </c>
      <c r="L331">
        <v>22</v>
      </c>
      <c r="M331" t="s">
        <v>67</v>
      </c>
      <c r="N331" t="s">
        <v>677</v>
      </c>
    </row>
    <row r="332" spans="1:14" x14ac:dyDescent="0.45">
      <c r="A332">
        <v>1313</v>
      </c>
      <c r="B332" t="s">
        <v>790</v>
      </c>
      <c r="C332" t="s">
        <v>1173</v>
      </c>
      <c r="D332" t="s">
        <v>1183</v>
      </c>
      <c r="E332">
        <v>9</v>
      </c>
      <c r="H332" s="2">
        <v>9100</v>
      </c>
      <c r="I332" s="5">
        <f t="shared" si="23"/>
        <v>224588</v>
      </c>
      <c r="J332" s="2">
        <v>473200</v>
      </c>
      <c r="K332" s="5">
        <f t="shared" si="24"/>
        <v>11678576</v>
      </c>
      <c r="L332">
        <v>33</v>
      </c>
      <c r="M332" t="s">
        <v>96</v>
      </c>
      <c r="N332" t="s">
        <v>677</v>
      </c>
    </row>
    <row r="333" spans="1:14" x14ac:dyDescent="0.45">
      <c r="A333">
        <v>1314</v>
      </c>
      <c r="B333" t="s">
        <v>790</v>
      </c>
      <c r="C333" t="s">
        <v>1173</v>
      </c>
      <c r="D333" t="s">
        <v>1184</v>
      </c>
      <c r="E333">
        <v>10</v>
      </c>
      <c r="H333" s="2">
        <v>8900</v>
      </c>
      <c r="I333" s="5">
        <f t="shared" si="23"/>
        <v>219652</v>
      </c>
      <c r="J333" s="2">
        <v>462800</v>
      </c>
      <c r="K333" s="5">
        <f t="shared" si="24"/>
        <v>11421904</v>
      </c>
      <c r="L333">
        <v>25</v>
      </c>
      <c r="M333" t="s">
        <v>48</v>
      </c>
      <c r="N333" t="s">
        <v>1185</v>
      </c>
    </row>
    <row r="334" spans="1:14" x14ac:dyDescent="0.45">
      <c r="A334">
        <v>1315</v>
      </c>
      <c r="B334" t="s">
        <v>790</v>
      </c>
      <c r="C334" t="s">
        <v>1173</v>
      </c>
      <c r="D334" t="s">
        <v>1186</v>
      </c>
      <c r="E334">
        <v>11</v>
      </c>
      <c r="H334" s="2">
        <v>8400</v>
      </c>
      <c r="I334" s="5">
        <f t="shared" si="23"/>
        <v>207312</v>
      </c>
      <c r="J334" s="2">
        <v>436800</v>
      </c>
      <c r="K334" s="5">
        <f t="shared" si="24"/>
        <v>10780224</v>
      </c>
      <c r="L334">
        <v>33</v>
      </c>
      <c r="M334" t="s">
        <v>1187</v>
      </c>
      <c r="N334" t="s">
        <v>677</v>
      </c>
    </row>
    <row r="335" spans="1:14" x14ac:dyDescent="0.45">
      <c r="A335">
        <v>1316</v>
      </c>
      <c r="B335" t="s">
        <v>790</v>
      </c>
      <c r="C335" t="s">
        <v>1173</v>
      </c>
      <c r="D335" t="s">
        <v>1188</v>
      </c>
      <c r="E335">
        <v>12</v>
      </c>
      <c r="H335" s="2">
        <v>7500</v>
      </c>
      <c r="I335" s="5">
        <f t="shared" si="23"/>
        <v>185100</v>
      </c>
      <c r="J335" s="2">
        <v>390000</v>
      </c>
      <c r="K335" s="5">
        <f t="shared" si="24"/>
        <v>9625200</v>
      </c>
      <c r="L335">
        <v>25</v>
      </c>
      <c r="M335" t="s">
        <v>939</v>
      </c>
      <c r="N335" t="s">
        <v>677</v>
      </c>
    </row>
    <row r="336" spans="1:14" x14ac:dyDescent="0.45">
      <c r="A336">
        <v>1317</v>
      </c>
      <c r="B336" t="s">
        <v>790</v>
      </c>
      <c r="C336" t="s">
        <v>1173</v>
      </c>
      <c r="D336" t="s">
        <v>1189</v>
      </c>
      <c r="E336">
        <v>13</v>
      </c>
      <c r="H336" s="2">
        <v>7000</v>
      </c>
      <c r="I336" s="5">
        <f t="shared" si="23"/>
        <v>172760</v>
      </c>
      <c r="J336" s="2">
        <v>364000</v>
      </c>
      <c r="K336" s="5">
        <f t="shared" si="24"/>
        <v>8983520</v>
      </c>
      <c r="L336">
        <v>27</v>
      </c>
      <c r="M336" t="s">
        <v>66</v>
      </c>
      <c r="N336" t="s">
        <v>677</v>
      </c>
    </row>
    <row r="337" spans="1:14" x14ac:dyDescent="0.45">
      <c r="A337">
        <v>1318</v>
      </c>
      <c r="B337" t="s">
        <v>790</v>
      </c>
      <c r="C337" t="s">
        <v>1173</v>
      </c>
      <c r="D337" t="s">
        <v>1190</v>
      </c>
      <c r="E337">
        <v>14</v>
      </c>
      <c r="H337" s="2">
        <v>6400</v>
      </c>
      <c r="I337" s="5">
        <f t="shared" si="23"/>
        <v>157952</v>
      </c>
      <c r="J337" s="2">
        <v>332800</v>
      </c>
      <c r="K337" s="5">
        <f t="shared" si="24"/>
        <v>8213504</v>
      </c>
      <c r="L337">
        <v>24</v>
      </c>
      <c r="M337" t="s">
        <v>28</v>
      </c>
      <c r="N337" t="s">
        <v>1185</v>
      </c>
    </row>
    <row r="338" spans="1:14" x14ac:dyDescent="0.45">
      <c r="A338">
        <v>1319</v>
      </c>
      <c r="B338" t="s">
        <v>790</v>
      </c>
      <c r="C338" t="s">
        <v>1173</v>
      </c>
      <c r="D338" t="s">
        <v>1191</v>
      </c>
      <c r="E338">
        <v>15</v>
      </c>
      <c r="H338" s="2">
        <v>5500</v>
      </c>
      <c r="I338" s="5">
        <f t="shared" si="23"/>
        <v>135740</v>
      </c>
      <c r="J338" s="2">
        <v>286000</v>
      </c>
      <c r="K338" s="5">
        <f t="shared" si="24"/>
        <v>7058480</v>
      </c>
      <c r="L338">
        <v>27</v>
      </c>
      <c r="M338" t="s">
        <v>72</v>
      </c>
      <c r="N338" t="s">
        <v>677</v>
      </c>
    </row>
    <row r="339" spans="1:14" x14ac:dyDescent="0.45">
      <c r="A339">
        <v>1320</v>
      </c>
      <c r="B339" t="s">
        <v>790</v>
      </c>
      <c r="C339" t="s">
        <v>1173</v>
      </c>
      <c r="D339" t="s">
        <v>1192</v>
      </c>
      <c r="E339">
        <v>16</v>
      </c>
      <c r="H339" s="2">
        <v>4600</v>
      </c>
      <c r="I339" s="5">
        <f t="shared" si="23"/>
        <v>113528</v>
      </c>
      <c r="J339" s="2">
        <v>239200</v>
      </c>
      <c r="K339" s="5">
        <f t="shared" si="24"/>
        <v>5903456</v>
      </c>
      <c r="L339">
        <v>37</v>
      </c>
      <c r="M339" t="s">
        <v>43</v>
      </c>
      <c r="N339" t="s">
        <v>677</v>
      </c>
    </row>
    <row r="340" spans="1:14" x14ac:dyDescent="0.45">
      <c r="A340">
        <v>1321</v>
      </c>
      <c r="B340" t="s">
        <v>790</v>
      </c>
      <c r="C340" t="s">
        <v>1173</v>
      </c>
      <c r="D340" t="s">
        <v>1193</v>
      </c>
      <c r="E340">
        <v>17</v>
      </c>
      <c r="H340" s="2">
        <v>4500</v>
      </c>
      <c r="I340" s="5">
        <f t="shared" si="23"/>
        <v>111060</v>
      </c>
      <c r="J340" s="2">
        <v>234000</v>
      </c>
      <c r="K340" s="5">
        <f t="shared" si="24"/>
        <v>5775120</v>
      </c>
      <c r="L340">
        <v>29</v>
      </c>
      <c r="M340" t="s">
        <v>48</v>
      </c>
      <c r="N340" t="s">
        <v>812</v>
      </c>
    </row>
    <row r="341" spans="1:14" x14ac:dyDescent="0.45">
      <c r="A341">
        <v>1322</v>
      </c>
      <c r="B341" t="s">
        <v>790</v>
      </c>
      <c r="C341" t="s">
        <v>1173</v>
      </c>
      <c r="D341" t="s">
        <v>1194</v>
      </c>
      <c r="E341">
        <v>18</v>
      </c>
      <c r="H341" s="2">
        <v>4300</v>
      </c>
      <c r="I341" s="5">
        <f t="shared" si="23"/>
        <v>106124</v>
      </c>
      <c r="J341" s="2">
        <v>223600</v>
      </c>
      <c r="K341" s="5">
        <f t="shared" si="24"/>
        <v>5518448</v>
      </c>
      <c r="L341">
        <v>26</v>
      </c>
      <c r="M341" t="s">
        <v>17</v>
      </c>
      <c r="N341" t="s">
        <v>18</v>
      </c>
    </row>
    <row r="342" spans="1:14" x14ac:dyDescent="0.45">
      <c r="A342">
        <v>1323</v>
      </c>
      <c r="B342" t="s">
        <v>790</v>
      </c>
      <c r="C342" t="s">
        <v>1173</v>
      </c>
      <c r="D342" t="s">
        <v>1195</v>
      </c>
      <c r="E342">
        <v>19</v>
      </c>
      <c r="H342" s="2">
        <v>4000</v>
      </c>
      <c r="I342" s="5">
        <f t="shared" si="23"/>
        <v>98720</v>
      </c>
      <c r="J342" s="2">
        <v>208000</v>
      </c>
      <c r="K342" s="5">
        <f t="shared" si="24"/>
        <v>5133440</v>
      </c>
      <c r="L342">
        <v>30</v>
      </c>
      <c r="M342" t="s">
        <v>105</v>
      </c>
      <c r="N342" t="s">
        <v>975</v>
      </c>
    </row>
    <row r="343" spans="1:14" x14ac:dyDescent="0.45">
      <c r="A343">
        <v>1324</v>
      </c>
      <c r="B343" t="s">
        <v>790</v>
      </c>
      <c r="C343" t="s">
        <v>1173</v>
      </c>
      <c r="D343" t="s">
        <v>1196</v>
      </c>
      <c r="E343">
        <v>20</v>
      </c>
      <c r="H343" s="2">
        <v>3500</v>
      </c>
      <c r="I343" s="5">
        <f t="shared" si="23"/>
        <v>86380</v>
      </c>
      <c r="J343" s="2">
        <v>182000</v>
      </c>
      <c r="K343" s="5">
        <f t="shared" si="24"/>
        <v>4491760</v>
      </c>
      <c r="L343">
        <v>29</v>
      </c>
      <c r="M343" t="s">
        <v>63</v>
      </c>
      <c r="N343" t="s">
        <v>677</v>
      </c>
    </row>
    <row r="344" spans="1:14" x14ac:dyDescent="0.45">
      <c r="A344">
        <v>1325</v>
      </c>
      <c r="B344" t="s">
        <v>790</v>
      </c>
      <c r="C344" t="s">
        <v>1173</v>
      </c>
      <c r="D344" t="s">
        <v>1197</v>
      </c>
      <c r="E344">
        <v>21</v>
      </c>
      <c r="H344" s="2">
        <v>3500</v>
      </c>
      <c r="I344" s="5">
        <f t="shared" si="23"/>
        <v>86380</v>
      </c>
      <c r="J344" s="2">
        <v>182000</v>
      </c>
      <c r="K344" s="5">
        <f t="shared" si="24"/>
        <v>4491760</v>
      </c>
      <c r="L344">
        <v>23</v>
      </c>
      <c r="M344" t="s">
        <v>939</v>
      </c>
      <c r="N344" t="s">
        <v>677</v>
      </c>
    </row>
    <row r="345" spans="1:14" x14ac:dyDescent="0.45">
      <c r="A345">
        <v>1326</v>
      </c>
      <c r="B345" t="s">
        <v>790</v>
      </c>
      <c r="C345" t="s">
        <v>1173</v>
      </c>
      <c r="D345" t="s">
        <v>1198</v>
      </c>
      <c r="E345">
        <v>22</v>
      </c>
      <c r="H345" s="2">
        <v>3500</v>
      </c>
      <c r="I345" s="5">
        <f t="shared" si="23"/>
        <v>86380</v>
      </c>
      <c r="J345" s="2">
        <v>182000</v>
      </c>
      <c r="K345" s="5">
        <f t="shared" si="24"/>
        <v>4491760</v>
      </c>
      <c r="L345">
        <v>28</v>
      </c>
      <c r="M345" t="s">
        <v>38</v>
      </c>
      <c r="N345" t="s">
        <v>677</v>
      </c>
    </row>
    <row r="346" spans="1:14" x14ac:dyDescent="0.45">
      <c r="A346">
        <v>1327</v>
      </c>
      <c r="B346" t="s">
        <v>790</v>
      </c>
      <c r="C346" t="s">
        <v>1173</v>
      </c>
      <c r="D346" t="s">
        <v>1199</v>
      </c>
      <c r="E346">
        <v>23</v>
      </c>
      <c r="H346" s="2">
        <v>3100</v>
      </c>
      <c r="I346" s="5">
        <f t="shared" si="23"/>
        <v>76508</v>
      </c>
      <c r="J346" s="2">
        <v>161200</v>
      </c>
      <c r="K346" s="5">
        <f t="shared" si="24"/>
        <v>3978416</v>
      </c>
      <c r="L346">
        <v>24</v>
      </c>
      <c r="M346" t="s">
        <v>70</v>
      </c>
      <c r="N346" t="s">
        <v>677</v>
      </c>
    </row>
    <row r="347" spans="1:14" x14ac:dyDescent="0.45">
      <c r="A347">
        <v>1328</v>
      </c>
      <c r="B347" t="s">
        <v>790</v>
      </c>
      <c r="C347" t="s">
        <v>1173</v>
      </c>
      <c r="D347" t="s">
        <v>1200</v>
      </c>
      <c r="E347">
        <v>24</v>
      </c>
      <c r="H347" s="2">
        <v>3100</v>
      </c>
      <c r="I347" s="5">
        <f t="shared" si="23"/>
        <v>76508</v>
      </c>
      <c r="J347" s="2">
        <v>161200</v>
      </c>
      <c r="K347" s="5">
        <f t="shared" si="24"/>
        <v>3978416</v>
      </c>
      <c r="L347">
        <v>25</v>
      </c>
      <c r="M347" t="s">
        <v>26</v>
      </c>
      <c r="N347" t="s">
        <v>994</v>
      </c>
    </row>
    <row r="348" spans="1:14" x14ac:dyDescent="0.45">
      <c r="A348">
        <v>1329</v>
      </c>
      <c r="B348" t="s">
        <v>790</v>
      </c>
      <c r="C348" t="s">
        <v>1173</v>
      </c>
      <c r="D348" t="s">
        <v>1201</v>
      </c>
      <c r="E348">
        <v>25</v>
      </c>
      <c r="H348" s="2">
        <v>2900</v>
      </c>
      <c r="I348" s="5">
        <f t="shared" si="23"/>
        <v>71572</v>
      </c>
      <c r="J348" s="2">
        <v>150800</v>
      </c>
      <c r="K348" s="5">
        <f t="shared" si="24"/>
        <v>3721744</v>
      </c>
      <c r="L348">
        <v>36</v>
      </c>
      <c r="M348" t="s">
        <v>28</v>
      </c>
      <c r="N348" t="s">
        <v>677</v>
      </c>
    </row>
    <row r="349" spans="1:14" x14ac:dyDescent="0.45">
      <c r="A349">
        <v>1330</v>
      </c>
      <c r="B349" t="s">
        <v>790</v>
      </c>
      <c r="C349" t="s">
        <v>1173</v>
      </c>
      <c r="D349" t="s">
        <v>1202</v>
      </c>
      <c r="E349">
        <v>26</v>
      </c>
      <c r="H349" s="2">
        <v>1900</v>
      </c>
      <c r="I349" s="5">
        <f t="shared" si="23"/>
        <v>46892</v>
      </c>
      <c r="J349" s="2">
        <v>98800</v>
      </c>
      <c r="K349" s="5">
        <f t="shared" si="24"/>
        <v>2438384</v>
      </c>
      <c r="L349">
        <v>20</v>
      </c>
      <c r="M349" t="s">
        <v>45</v>
      </c>
      <c r="N349" t="s">
        <v>173</v>
      </c>
    </row>
    <row r="350" spans="1:14" x14ac:dyDescent="0.45">
      <c r="A350">
        <v>1331</v>
      </c>
      <c r="B350" t="s">
        <v>790</v>
      </c>
      <c r="C350" t="s">
        <v>1203</v>
      </c>
      <c r="D350" t="s">
        <v>1204</v>
      </c>
      <c r="E350">
        <v>1</v>
      </c>
      <c r="H350" s="2">
        <v>29000</v>
      </c>
      <c r="I350" s="5">
        <f t="shared" si="23"/>
        <v>715720</v>
      </c>
      <c r="J350" s="2">
        <v>1508000</v>
      </c>
      <c r="K350" s="5">
        <f t="shared" si="24"/>
        <v>37217440</v>
      </c>
      <c r="L350">
        <v>29</v>
      </c>
      <c r="M350" t="s">
        <v>1205</v>
      </c>
      <c r="N350" t="s">
        <v>677</v>
      </c>
    </row>
    <row r="351" spans="1:14" x14ac:dyDescent="0.45">
      <c r="A351">
        <v>1332</v>
      </c>
      <c r="B351" t="s">
        <v>790</v>
      </c>
      <c r="C351" t="s">
        <v>1203</v>
      </c>
      <c r="D351" t="s">
        <v>1206</v>
      </c>
      <c r="E351">
        <v>2</v>
      </c>
      <c r="H351" s="2">
        <v>25000</v>
      </c>
      <c r="I351" s="5">
        <f t="shared" si="23"/>
        <v>617000</v>
      </c>
      <c r="J351" s="2">
        <v>1300000</v>
      </c>
      <c r="K351" s="5">
        <f t="shared" si="24"/>
        <v>32084000</v>
      </c>
      <c r="L351">
        <v>26</v>
      </c>
      <c r="M351" t="s">
        <v>943</v>
      </c>
      <c r="N351" t="s">
        <v>18</v>
      </c>
    </row>
    <row r="352" spans="1:14" x14ac:dyDescent="0.45">
      <c r="A352">
        <v>1333</v>
      </c>
      <c r="B352" t="s">
        <v>790</v>
      </c>
      <c r="C352" t="s">
        <v>1203</v>
      </c>
      <c r="D352" t="s">
        <v>1207</v>
      </c>
      <c r="E352">
        <v>3</v>
      </c>
      <c r="H352" s="2">
        <v>19000</v>
      </c>
      <c r="I352" s="5">
        <f t="shared" si="23"/>
        <v>468920</v>
      </c>
      <c r="J352" s="2">
        <v>988000</v>
      </c>
      <c r="K352" s="5">
        <f t="shared" si="24"/>
        <v>24383840</v>
      </c>
      <c r="L352">
        <v>27</v>
      </c>
      <c r="M352" t="s">
        <v>962</v>
      </c>
      <c r="N352" t="s">
        <v>677</v>
      </c>
    </row>
    <row r="353" spans="1:14" x14ac:dyDescent="0.45">
      <c r="A353">
        <v>1334</v>
      </c>
      <c r="B353" t="s">
        <v>790</v>
      </c>
      <c r="C353" t="s">
        <v>1203</v>
      </c>
      <c r="D353" t="s">
        <v>1208</v>
      </c>
      <c r="E353">
        <v>4</v>
      </c>
      <c r="H353" s="2">
        <v>17000</v>
      </c>
      <c r="I353" s="5">
        <f t="shared" si="23"/>
        <v>419560</v>
      </c>
      <c r="J353" s="2">
        <v>884000</v>
      </c>
      <c r="K353" s="5">
        <f t="shared" si="24"/>
        <v>21817120</v>
      </c>
      <c r="L353">
        <v>26</v>
      </c>
      <c r="M353" t="s">
        <v>45</v>
      </c>
      <c r="N353" t="s">
        <v>18</v>
      </c>
    </row>
    <row r="354" spans="1:14" x14ac:dyDescent="0.45">
      <c r="A354">
        <v>1335</v>
      </c>
      <c r="B354" t="s">
        <v>790</v>
      </c>
      <c r="C354" t="s">
        <v>1203</v>
      </c>
      <c r="D354" t="s">
        <v>1209</v>
      </c>
      <c r="E354">
        <v>5</v>
      </c>
      <c r="H354" s="2">
        <v>15000</v>
      </c>
      <c r="I354" s="5">
        <f t="shared" si="23"/>
        <v>370200</v>
      </c>
      <c r="J354" s="2">
        <v>780000</v>
      </c>
      <c r="K354" s="5">
        <f t="shared" si="24"/>
        <v>19250400</v>
      </c>
      <c r="L354">
        <v>33</v>
      </c>
      <c r="M354" t="s">
        <v>952</v>
      </c>
      <c r="N354" t="s">
        <v>18</v>
      </c>
    </row>
    <row r="355" spans="1:14" x14ac:dyDescent="0.45">
      <c r="A355">
        <v>1336</v>
      </c>
      <c r="B355" t="s">
        <v>790</v>
      </c>
      <c r="C355" t="s">
        <v>1203</v>
      </c>
      <c r="D355" t="s">
        <v>1210</v>
      </c>
      <c r="E355">
        <v>6</v>
      </c>
      <c r="H355" s="2">
        <v>14000</v>
      </c>
      <c r="I355" s="5">
        <f t="shared" si="23"/>
        <v>345520</v>
      </c>
      <c r="J355" s="2">
        <v>728000</v>
      </c>
      <c r="K355" s="5">
        <f t="shared" si="24"/>
        <v>17967040</v>
      </c>
      <c r="L355">
        <v>36</v>
      </c>
      <c r="M355" t="s">
        <v>28</v>
      </c>
      <c r="N355" t="s">
        <v>677</v>
      </c>
    </row>
    <row r="356" spans="1:14" x14ac:dyDescent="0.45">
      <c r="A356">
        <v>1337</v>
      </c>
      <c r="B356" t="s">
        <v>790</v>
      </c>
      <c r="C356" t="s">
        <v>1203</v>
      </c>
      <c r="D356" t="s">
        <v>1211</v>
      </c>
      <c r="E356">
        <v>7</v>
      </c>
      <c r="H356" s="2">
        <v>14000</v>
      </c>
      <c r="I356" s="5">
        <f t="shared" si="23"/>
        <v>345520</v>
      </c>
      <c r="J356" s="2">
        <v>728000</v>
      </c>
      <c r="K356" s="5">
        <f t="shared" si="24"/>
        <v>17967040</v>
      </c>
      <c r="L356">
        <v>31</v>
      </c>
      <c r="M356" t="s">
        <v>950</v>
      </c>
      <c r="N356" t="s">
        <v>677</v>
      </c>
    </row>
    <row r="357" spans="1:14" x14ac:dyDescent="0.45">
      <c r="A357">
        <v>1338</v>
      </c>
      <c r="B357" t="s">
        <v>790</v>
      </c>
      <c r="C357" t="s">
        <v>1203</v>
      </c>
      <c r="D357" t="s">
        <v>1212</v>
      </c>
      <c r="E357">
        <v>8</v>
      </c>
      <c r="H357" s="2">
        <v>13000</v>
      </c>
      <c r="I357" s="5">
        <f t="shared" si="23"/>
        <v>320840</v>
      </c>
      <c r="J357" s="2">
        <v>676000</v>
      </c>
      <c r="K357" s="5">
        <f t="shared" si="24"/>
        <v>16683680</v>
      </c>
      <c r="L357">
        <v>32</v>
      </c>
      <c r="M357" t="s">
        <v>943</v>
      </c>
      <c r="N357" t="s">
        <v>677</v>
      </c>
    </row>
    <row r="358" spans="1:14" x14ac:dyDescent="0.45">
      <c r="A358">
        <v>1339</v>
      </c>
      <c r="B358" t="s">
        <v>790</v>
      </c>
      <c r="C358" t="s">
        <v>1203</v>
      </c>
      <c r="D358" t="s">
        <v>1213</v>
      </c>
      <c r="E358">
        <v>9</v>
      </c>
      <c r="H358" s="2">
        <v>12000</v>
      </c>
      <c r="I358" s="5">
        <f t="shared" si="23"/>
        <v>296160</v>
      </c>
      <c r="J358" s="2">
        <v>624000</v>
      </c>
      <c r="K358" s="5">
        <f t="shared" si="24"/>
        <v>15400320</v>
      </c>
      <c r="L358">
        <v>28</v>
      </c>
      <c r="M358" t="s">
        <v>962</v>
      </c>
      <c r="N358" t="s">
        <v>812</v>
      </c>
    </row>
    <row r="359" spans="1:14" x14ac:dyDescent="0.45">
      <c r="A359">
        <v>1340</v>
      </c>
      <c r="B359" t="s">
        <v>790</v>
      </c>
      <c r="C359" t="s">
        <v>1203</v>
      </c>
      <c r="D359" t="s">
        <v>1214</v>
      </c>
      <c r="E359">
        <v>10</v>
      </c>
      <c r="H359" s="2">
        <v>12000</v>
      </c>
      <c r="I359" s="5">
        <f t="shared" si="23"/>
        <v>296160</v>
      </c>
      <c r="J359" s="2">
        <v>624000</v>
      </c>
      <c r="K359" s="5">
        <f t="shared" si="24"/>
        <v>15400320</v>
      </c>
      <c r="L359">
        <v>33</v>
      </c>
      <c r="M359" t="s">
        <v>45</v>
      </c>
      <c r="N359" t="s">
        <v>677</v>
      </c>
    </row>
    <row r="360" spans="1:14" x14ac:dyDescent="0.45">
      <c r="A360">
        <v>1341</v>
      </c>
      <c r="B360" t="s">
        <v>790</v>
      </c>
      <c r="C360" t="s">
        <v>1203</v>
      </c>
      <c r="D360" t="s">
        <v>1215</v>
      </c>
      <c r="E360">
        <v>11</v>
      </c>
      <c r="H360" s="2">
        <v>10000</v>
      </c>
      <c r="I360" s="5">
        <f t="shared" si="23"/>
        <v>246800</v>
      </c>
      <c r="J360" s="2">
        <v>520000</v>
      </c>
      <c r="K360" s="5">
        <f t="shared" si="24"/>
        <v>12833600</v>
      </c>
      <c r="L360">
        <v>27</v>
      </c>
      <c r="M360" t="s">
        <v>28</v>
      </c>
      <c r="N360" t="s">
        <v>677</v>
      </c>
    </row>
    <row r="361" spans="1:14" x14ac:dyDescent="0.45">
      <c r="A361">
        <v>1342</v>
      </c>
      <c r="B361" t="s">
        <v>790</v>
      </c>
      <c r="C361" t="s">
        <v>1203</v>
      </c>
      <c r="D361" t="s">
        <v>1216</v>
      </c>
      <c r="E361">
        <v>12</v>
      </c>
      <c r="H361" s="2">
        <v>8900</v>
      </c>
      <c r="I361" s="5">
        <f t="shared" si="23"/>
        <v>219652</v>
      </c>
      <c r="J361" s="2">
        <v>462800</v>
      </c>
      <c r="K361" s="5">
        <f t="shared" si="24"/>
        <v>11421904</v>
      </c>
      <c r="L361">
        <v>25</v>
      </c>
      <c r="M361" t="s">
        <v>958</v>
      </c>
      <c r="N361" t="s">
        <v>677</v>
      </c>
    </row>
    <row r="362" spans="1:14" x14ac:dyDescent="0.45">
      <c r="A362">
        <v>1343</v>
      </c>
      <c r="B362" t="s">
        <v>790</v>
      </c>
      <c r="C362" t="s">
        <v>1203</v>
      </c>
      <c r="D362" t="s">
        <v>1217</v>
      </c>
      <c r="E362">
        <v>13</v>
      </c>
      <c r="H362" s="2">
        <v>8800</v>
      </c>
      <c r="I362" s="5">
        <f t="shared" si="23"/>
        <v>217184</v>
      </c>
      <c r="J362" s="2">
        <v>457600</v>
      </c>
      <c r="K362" s="5">
        <f t="shared" si="24"/>
        <v>11293568</v>
      </c>
      <c r="L362">
        <v>34</v>
      </c>
      <c r="M362" t="s">
        <v>1218</v>
      </c>
      <c r="N362" t="s">
        <v>677</v>
      </c>
    </row>
    <row r="363" spans="1:14" x14ac:dyDescent="0.45">
      <c r="A363">
        <v>1344</v>
      </c>
      <c r="B363" t="s">
        <v>790</v>
      </c>
      <c r="C363" t="s">
        <v>1203</v>
      </c>
      <c r="D363" t="s">
        <v>1219</v>
      </c>
      <c r="E363">
        <v>14</v>
      </c>
      <c r="H363" s="2">
        <v>8500</v>
      </c>
      <c r="I363" s="5">
        <f t="shared" si="23"/>
        <v>209780</v>
      </c>
      <c r="J363" s="2">
        <v>442000</v>
      </c>
      <c r="K363" s="5">
        <f t="shared" si="24"/>
        <v>10908560</v>
      </c>
      <c r="L363">
        <v>28</v>
      </c>
      <c r="M363" t="s">
        <v>952</v>
      </c>
      <c r="N363" t="s">
        <v>677</v>
      </c>
    </row>
    <row r="364" spans="1:14" x14ac:dyDescent="0.45">
      <c r="A364">
        <v>1345</v>
      </c>
      <c r="B364" t="s">
        <v>790</v>
      </c>
      <c r="C364" t="s">
        <v>1203</v>
      </c>
      <c r="D364" t="s">
        <v>1220</v>
      </c>
      <c r="E364">
        <v>15</v>
      </c>
      <c r="H364" s="2">
        <v>8100</v>
      </c>
      <c r="I364" s="5">
        <f t="shared" si="23"/>
        <v>199908</v>
      </c>
      <c r="J364" s="2">
        <v>421200</v>
      </c>
      <c r="K364" s="5">
        <f t="shared" si="24"/>
        <v>10395216</v>
      </c>
      <c r="L364">
        <v>24</v>
      </c>
      <c r="M364" t="s">
        <v>28</v>
      </c>
      <c r="N364" t="s">
        <v>677</v>
      </c>
    </row>
    <row r="365" spans="1:14" x14ac:dyDescent="0.45">
      <c r="A365">
        <v>1346</v>
      </c>
      <c r="B365" t="s">
        <v>790</v>
      </c>
      <c r="C365" t="s">
        <v>1203</v>
      </c>
      <c r="D365" t="s">
        <v>1221</v>
      </c>
      <c r="E365">
        <v>16</v>
      </c>
      <c r="H365" s="2">
        <v>7500</v>
      </c>
      <c r="I365" s="5">
        <f t="shared" si="23"/>
        <v>185100</v>
      </c>
      <c r="J365" s="2">
        <v>390000</v>
      </c>
      <c r="K365" s="5">
        <f t="shared" si="24"/>
        <v>9625200</v>
      </c>
      <c r="L365">
        <v>29</v>
      </c>
      <c r="M365" t="s">
        <v>45</v>
      </c>
      <c r="N365" t="s">
        <v>801</v>
      </c>
    </row>
    <row r="366" spans="1:14" x14ac:dyDescent="0.45">
      <c r="A366">
        <v>1347</v>
      </c>
      <c r="B366" t="s">
        <v>790</v>
      </c>
      <c r="C366" t="s">
        <v>1203</v>
      </c>
      <c r="D366" t="s">
        <v>1222</v>
      </c>
      <c r="E366">
        <v>17</v>
      </c>
      <c r="H366" s="2">
        <v>7500</v>
      </c>
      <c r="I366" s="5">
        <f t="shared" si="23"/>
        <v>185100</v>
      </c>
      <c r="J366" s="2">
        <v>390000</v>
      </c>
      <c r="K366" s="5">
        <f t="shared" si="24"/>
        <v>9625200</v>
      </c>
      <c r="L366">
        <v>31</v>
      </c>
      <c r="M366" t="s">
        <v>952</v>
      </c>
      <c r="N366" t="s">
        <v>677</v>
      </c>
    </row>
    <row r="367" spans="1:14" x14ac:dyDescent="0.45">
      <c r="A367">
        <v>1348</v>
      </c>
      <c r="B367" t="s">
        <v>790</v>
      </c>
      <c r="C367" t="s">
        <v>1203</v>
      </c>
      <c r="D367" t="s">
        <v>1223</v>
      </c>
      <c r="E367">
        <v>18</v>
      </c>
      <c r="H367" s="2">
        <v>7400</v>
      </c>
      <c r="I367" s="5">
        <f t="shared" si="23"/>
        <v>182632</v>
      </c>
      <c r="J367" s="2">
        <v>384800</v>
      </c>
      <c r="K367" s="5">
        <f t="shared" si="24"/>
        <v>9496864</v>
      </c>
      <c r="L367">
        <v>26</v>
      </c>
      <c r="M367" t="s">
        <v>952</v>
      </c>
      <c r="N367" t="s">
        <v>677</v>
      </c>
    </row>
    <row r="368" spans="1:14" x14ac:dyDescent="0.45">
      <c r="A368">
        <v>1349</v>
      </c>
      <c r="B368" t="s">
        <v>790</v>
      </c>
      <c r="C368" t="s">
        <v>1203</v>
      </c>
      <c r="D368" t="s">
        <v>1224</v>
      </c>
      <c r="E368">
        <v>19</v>
      </c>
      <c r="H368" s="2">
        <v>7000</v>
      </c>
      <c r="I368" s="5">
        <f t="shared" si="23"/>
        <v>172760</v>
      </c>
      <c r="J368" s="2">
        <v>364000</v>
      </c>
      <c r="K368" s="5">
        <f t="shared" si="24"/>
        <v>8983520</v>
      </c>
      <c r="L368">
        <v>26</v>
      </c>
      <c r="M368" t="s">
        <v>955</v>
      </c>
      <c r="N368" t="s">
        <v>677</v>
      </c>
    </row>
    <row r="369" spans="1:14" x14ac:dyDescent="0.45">
      <c r="A369">
        <v>1350</v>
      </c>
      <c r="B369" t="s">
        <v>790</v>
      </c>
      <c r="C369" t="s">
        <v>1203</v>
      </c>
      <c r="D369" t="s">
        <v>1225</v>
      </c>
      <c r="E369">
        <v>20</v>
      </c>
      <c r="H369" s="2">
        <v>6100</v>
      </c>
      <c r="I369" s="5">
        <f t="shared" si="23"/>
        <v>150548</v>
      </c>
      <c r="J369" s="2">
        <v>317200</v>
      </c>
      <c r="K369" s="5">
        <f t="shared" si="24"/>
        <v>7828496</v>
      </c>
      <c r="L369">
        <v>27</v>
      </c>
      <c r="M369" t="s">
        <v>952</v>
      </c>
      <c r="N369" t="s">
        <v>1226</v>
      </c>
    </row>
    <row r="370" spans="1:14" x14ac:dyDescent="0.45">
      <c r="A370">
        <v>1351</v>
      </c>
      <c r="B370" t="s">
        <v>790</v>
      </c>
      <c r="C370" t="s">
        <v>1203</v>
      </c>
      <c r="D370" t="s">
        <v>1227</v>
      </c>
      <c r="E370">
        <v>21</v>
      </c>
      <c r="H370" s="2">
        <v>5900</v>
      </c>
      <c r="I370" s="5">
        <f t="shared" si="23"/>
        <v>145612</v>
      </c>
      <c r="J370" s="2">
        <v>306800</v>
      </c>
      <c r="K370" s="5">
        <f t="shared" si="24"/>
        <v>7571824</v>
      </c>
      <c r="L370">
        <v>19</v>
      </c>
      <c r="M370" t="s">
        <v>958</v>
      </c>
      <c r="N370" t="s">
        <v>677</v>
      </c>
    </row>
    <row r="371" spans="1:14" x14ac:dyDescent="0.45">
      <c r="A371">
        <v>1352</v>
      </c>
      <c r="B371" t="s">
        <v>790</v>
      </c>
      <c r="C371" t="s">
        <v>1203</v>
      </c>
      <c r="D371" t="s">
        <v>1228</v>
      </c>
      <c r="E371">
        <v>22</v>
      </c>
      <c r="H371" s="2">
        <v>5000</v>
      </c>
      <c r="I371" s="5">
        <f t="shared" si="23"/>
        <v>123400</v>
      </c>
      <c r="J371" s="2">
        <v>260000</v>
      </c>
      <c r="K371" s="5">
        <f t="shared" si="24"/>
        <v>6416800</v>
      </c>
      <c r="L371">
        <v>23</v>
      </c>
      <c r="M371" t="s">
        <v>962</v>
      </c>
      <c r="N371" t="s">
        <v>677</v>
      </c>
    </row>
    <row r="372" spans="1:14" x14ac:dyDescent="0.45">
      <c r="A372">
        <v>1353</v>
      </c>
      <c r="B372" t="s">
        <v>790</v>
      </c>
      <c r="C372" t="s">
        <v>1203</v>
      </c>
      <c r="D372" t="s">
        <v>1229</v>
      </c>
      <c r="E372">
        <v>23</v>
      </c>
      <c r="H372" s="2">
        <v>4100</v>
      </c>
      <c r="I372" s="5">
        <f t="shared" si="23"/>
        <v>101188</v>
      </c>
      <c r="J372" s="2">
        <v>213200</v>
      </c>
      <c r="K372" s="5">
        <f t="shared" si="24"/>
        <v>5261776</v>
      </c>
      <c r="L372">
        <v>27</v>
      </c>
      <c r="M372" t="s">
        <v>1230</v>
      </c>
      <c r="N372" t="s">
        <v>677</v>
      </c>
    </row>
    <row r="373" spans="1:14" x14ac:dyDescent="0.45">
      <c r="A373">
        <v>1354</v>
      </c>
      <c r="B373" t="s">
        <v>790</v>
      </c>
      <c r="C373" t="s">
        <v>1203</v>
      </c>
      <c r="D373" t="s">
        <v>1231</v>
      </c>
      <c r="E373">
        <v>24</v>
      </c>
      <c r="H373" s="2">
        <v>4100</v>
      </c>
      <c r="I373" s="5">
        <f t="shared" si="23"/>
        <v>101188</v>
      </c>
      <c r="J373" s="2">
        <v>213200</v>
      </c>
      <c r="K373" s="5">
        <f t="shared" si="24"/>
        <v>5261776</v>
      </c>
      <c r="L373">
        <v>22</v>
      </c>
      <c r="M373" t="s">
        <v>955</v>
      </c>
      <c r="N373" t="s">
        <v>677</v>
      </c>
    </row>
    <row r="374" spans="1:14" x14ac:dyDescent="0.45">
      <c r="A374">
        <v>1355</v>
      </c>
      <c r="B374" t="s">
        <v>790</v>
      </c>
      <c r="C374" t="s">
        <v>1203</v>
      </c>
      <c r="D374" t="s">
        <v>1232</v>
      </c>
      <c r="E374">
        <v>25</v>
      </c>
      <c r="H374" s="2">
        <v>4000</v>
      </c>
      <c r="I374" s="5">
        <f t="shared" si="23"/>
        <v>98720</v>
      </c>
      <c r="J374" s="2">
        <v>208000</v>
      </c>
      <c r="K374" s="5">
        <f t="shared" si="24"/>
        <v>5133440</v>
      </c>
      <c r="L374">
        <v>32</v>
      </c>
      <c r="M374" t="s">
        <v>1233</v>
      </c>
      <c r="N374" t="s">
        <v>677</v>
      </c>
    </row>
    <row r="375" spans="1:14" x14ac:dyDescent="0.45">
      <c r="A375">
        <v>1356</v>
      </c>
      <c r="B375" t="s">
        <v>790</v>
      </c>
      <c r="C375" t="s">
        <v>1234</v>
      </c>
      <c r="D375" t="s">
        <v>650</v>
      </c>
      <c r="E375">
        <v>1</v>
      </c>
      <c r="H375" s="2">
        <v>88000</v>
      </c>
      <c r="I375" s="5">
        <f t="shared" si="23"/>
        <v>2171840</v>
      </c>
      <c r="J375" s="2">
        <v>4576000</v>
      </c>
      <c r="K375" s="5">
        <f t="shared" si="24"/>
        <v>112935680</v>
      </c>
      <c r="L375">
        <v>35</v>
      </c>
      <c r="M375" t="s">
        <v>50</v>
      </c>
      <c r="N375" t="s">
        <v>677</v>
      </c>
    </row>
    <row r="376" spans="1:14" x14ac:dyDescent="0.45">
      <c r="A376">
        <v>1357</v>
      </c>
      <c r="B376" t="s">
        <v>790</v>
      </c>
      <c r="C376" t="s">
        <v>1234</v>
      </c>
      <c r="D376" t="s">
        <v>1235</v>
      </c>
      <c r="E376">
        <v>2</v>
      </c>
      <c r="H376" s="2">
        <v>76000</v>
      </c>
      <c r="I376" s="5">
        <f t="shared" si="23"/>
        <v>1875680</v>
      </c>
      <c r="J376" s="2">
        <v>3952000</v>
      </c>
      <c r="K376" s="5">
        <f t="shared" si="24"/>
        <v>97535360</v>
      </c>
      <c r="L376">
        <v>26</v>
      </c>
      <c r="M376" t="s">
        <v>73</v>
      </c>
      <c r="N376" t="s">
        <v>795</v>
      </c>
    </row>
    <row r="377" spans="1:14" x14ac:dyDescent="0.45">
      <c r="A377">
        <v>1358</v>
      </c>
      <c r="B377" t="s">
        <v>790</v>
      </c>
      <c r="C377" t="s">
        <v>1234</v>
      </c>
      <c r="D377" t="s">
        <v>1236</v>
      </c>
      <c r="E377">
        <v>3</v>
      </c>
      <c r="H377" s="2">
        <v>53000</v>
      </c>
      <c r="I377" s="5">
        <f t="shared" si="23"/>
        <v>1308040</v>
      </c>
      <c r="J377" s="2">
        <v>2756000</v>
      </c>
      <c r="K377" s="5">
        <f t="shared" si="24"/>
        <v>68018080</v>
      </c>
      <c r="L377">
        <v>25</v>
      </c>
      <c r="M377" t="s">
        <v>66</v>
      </c>
      <c r="N377" t="s">
        <v>677</v>
      </c>
    </row>
    <row r="378" spans="1:14" x14ac:dyDescent="0.45">
      <c r="A378">
        <v>1359</v>
      </c>
      <c r="B378" t="s">
        <v>790</v>
      </c>
      <c r="C378" t="s">
        <v>1234</v>
      </c>
      <c r="D378" t="s">
        <v>1237</v>
      </c>
      <c r="E378">
        <v>4</v>
      </c>
      <c r="H378" s="2">
        <v>52000</v>
      </c>
      <c r="I378" s="5">
        <f t="shared" si="23"/>
        <v>1283360</v>
      </c>
      <c r="J378" s="2">
        <v>2704000</v>
      </c>
      <c r="K378" s="5">
        <f t="shared" si="24"/>
        <v>66734720</v>
      </c>
      <c r="L378">
        <v>25</v>
      </c>
      <c r="M378" t="s">
        <v>45</v>
      </c>
      <c r="N378" t="s">
        <v>1238</v>
      </c>
    </row>
    <row r="379" spans="1:14" x14ac:dyDescent="0.45">
      <c r="A379">
        <v>1360</v>
      </c>
      <c r="B379" t="s">
        <v>790</v>
      </c>
      <c r="C379" t="s">
        <v>1234</v>
      </c>
      <c r="D379" t="s">
        <v>1239</v>
      </c>
      <c r="E379">
        <v>5</v>
      </c>
      <c r="H379" s="2">
        <v>50000</v>
      </c>
      <c r="I379" s="5">
        <f t="shared" si="23"/>
        <v>1234000</v>
      </c>
      <c r="J379" s="2">
        <v>2600000</v>
      </c>
      <c r="K379" s="5">
        <f t="shared" si="24"/>
        <v>64168000</v>
      </c>
      <c r="L379">
        <v>31</v>
      </c>
      <c r="M379" t="s">
        <v>26</v>
      </c>
      <c r="N379" t="s">
        <v>677</v>
      </c>
    </row>
    <row r="380" spans="1:14" x14ac:dyDescent="0.45">
      <c r="A380">
        <v>1361</v>
      </c>
      <c r="B380" t="s">
        <v>790</v>
      </c>
      <c r="C380" t="s">
        <v>1234</v>
      </c>
      <c r="D380" t="s">
        <v>1240</v>
      </c>
      <c r="E380">
        <v>6</v>
      </c>
      <c r="H380" s="2">
        <v>48000</v>
      </c>
      <c r="I380" s="5">
        <f t="shared" si="23"/>
        <v>1184640</v>
      </c>
      <c r="J380" s="2">
        <v>2496000</v>
      </c>
      <c r="K380" s="5">
        <f t="shared" si="24"/>
        <v>61601280</v>
      </c>
      <c r="L380">
        <v>21</v>
      </c>
      <c r="M380" t="s">
        <v>45</v>
      </c>
      <c r="N380" t="s">
        <v>846</v>
      </c>
    </row>
    <row r="381" spans="1:14" x14ac:dyDescent="0.45">
      <c r="A381">
        <v>1362</v>
      </c>
      <c r="B381" t="s">
        <v>790</v>
      </c>
      <c r="C381" t="s">
        <v>1234</v>
      </c>
      <c r="D381" t="s">
        <v>1241</v>
      </c>
      <c r="E381">
        <v>7</v>
      </c>
      <c r="H381" s="2">
        <v>42000</v>
      </c>
      <c r="I381" s="5">
        <f t="shared" si="23"/>
        <v>1036560</v>
      </c>
      <c r="J381" s="2">
        <v>2184000</v>
      </c>
      <c r="K381" s="5">
        <f t="shared" si="24"/>
        <v>53901120</v>
      </c>
      <c r="L381">
        <v>35</v>
      </c>
      <c r="M381" t="s">
        <v>30</v>
      </c>
      <c r="N381" t="s">
        <v>677</v>
      </c>
    </row>
    <row r="382" spans="1:14" x14ac:dyDescent="0.45">
      <c r="A382">
        <v>1363</v>
      </c>
      <c r="B382" t="s">
        <v>790</v>
      </c>
      <c r="C382" t="s">
        <v>1234</v>
      </c>
      <c r="D382" t="s">
        <v>1242</v>
      </c>
      <c r="E382">
        <v>8</v>
      </c>
      <c r="H382" s="2">
        <v>39000</v>
      </c>
      <c r="I382" s="5">
        <f t="shared" si="23"/>
        <v>962520</v>
      </c>
      <c r="J382" s="2">
        <v>2028000</v>
      </c>
      <c r="K382" s="5">
        <f t="shared" si="24"/>
        <v>50051040</v>
      </c>
      <c r="L382">
        <v>27</v>
      </c>
      <c r="M382" t="s">
        <v>48</v>
      </c>
      <c r="N382" t="s">
        <v>677</v>
      </c>
    </row>
    <row r="383" spans="1:14" x14ac:dyDescent="0.45">
      <c r="A383">
        <v>1364</v>
      </c>
      <c r="B383" t="s">
        <v>790</v>
      </c>
      <c r="C383" t="s">
        <v>1234</v>
      </c>
      <c r="D383" t="s">
        <v>1243</v>
      </c>
      <c r="E383">
        <v>9</v>
      </c>
      <c r="H383" s="2">
        <v>37000</v>
      </c>
      <c r="I383" s="5">
        <f t="shared" si="23"/>
        <v>913160</v>
      </c>
      <c r="J383" s="2">
        <v>1924000</v>
      </c>
      <c r="K383" s="5">
        <f t="shared" si="24"/>
        <v>47484320</v>
      </c>
      <c r="L383">
        <v>29</v>
      </c>
      <c r="M383" t="s">
        <v>28</v>
      </c>
      <c r="N383" t="s">
        <v>1244</v>
      </c>
    </row>
    <row r="384" spans="1:14" x14ac:dyDescent="0.45">
      <c r="A384">
        <v>1365</v>
      </c>
      <c r="B384" t="s">
        <v>790</v>
      </c>
      <c r="C384" t="s">
        <v>1234</v>
      </c>
      <c r="D384" t="s">
        <v>1245</v>
      </c>
      <c r="E384">
        <v>10</v>
      </c>
      <c r="H384" s="2">
        <v>37000</v>
      </c>
      <c r="I384" s="5">
        <f t="shared" si="23"/>
        <v>913160</v>
      </c>
      <c r="J384" s="2">
        <v>1924000</v>
      </c>
      <c r="K384" s="5">
        <f t="shared" si="24"/>
        <v>47484320</v>
      </c>
      <c r="L384">
        <v>24</v>
      </c>
      <c r="M384" t="s">
        <v>63</v>
      </c>
      <c r="N384" t="s">
        <v>677</v>
      </c>
    </row>
    <row r="385" spans="1:14" x14ac:dyDescent="0.45">
      <c r="A385">
        <v>1366</v>
      </c>
      <c r="B385" t="s">
        <v>790</v>
      </c>
      <c r="C385" t="s">
        <v>1234</v>
      </c>
      <c r="D385" t="s">
        <v>1246</v>
      </c>
      <c r="E385">
        <v>11</v>
      </c>
      <c r="H385" s="2">
        <v>36000</v>
      </c>
      <c r="I385" s="5">
        <f t="shared" si="23"/>
        <v>888480</v>
      </c>
      <c r="J385" s="2">
        <v>1872000</v>
      </c>
      <c r="K385" s="5">
        <f t="shared" si="24"/>
        <v>46200960</v>
      </c>
      <c r="L385">
        <v>26</v>
      </c>
      <c r="M385" t="s">
        <v>28</v>
      </c>
      <c r="N385" t="s">
        <v>677</v>
      </c>
    </row>
    <row r="386" spans="1:14" x14ac:dyDescent="0.45">
      <c r="A386">
        <v>1367</v>
      </c>
      <c r="B386" t="s">
        <v>790</v>
      </c>
      <c r="C386" t="s">
        <v>1234</v>
      </c>
      <c r="D386" t="s">
        <v>1247</v>
      </c>
      <c r="E386">
        <v>12</v>
      </c>
      <c r="H386" s="2">
        <v>36000</v>
      </c>
      <c r="I386" s="5">
        <f t="shared" si="23"/>
        <v>888480</v>
      </c>
      <c r="J386" s="2">
        <v>1872000</v>
      </c>
      <c r="K386" s="5">
        <f t="shared" si="24"/>
        <v>46200960</v>
      </c>
      <c r="L386">
        <v>24</v>
      </c>
      <c r="M386" t="s">
        <v>20</v>
      </c>
      <c r="N386" t="s">
        <v>677</v>
      </c>
    </row>
    <row r="387" spans="1:14" x14ac:dyDescent="0.45">
      <c r="A387">
        <v>1368</v>
      </c>
      <c r="B387" t="s">
        <v>790</v>
      </c>
      <c r="C387" t="s">
        <v>1234</v>
      </c>
      <c r="D387" t="s">
        <v>1248</v>
      </c>
      <c r="E387">
        <v>13</v>
      </c>
      <c r="H387" s="2">
        <v>34000</v>
      </c>
      <c r="I387" s="5">
        <f t="shared" ref="I387:I450" si="25">H387*$P$3</f>
        <v>839120</v>
      </c>
      <c r="J387" s="2">
        <v>1768000</v>
      </c>
      <c r="K387" s="5">
        <f t="shared" ref="K387:K450" si="26">J387*$P$3</f>
        <v>43634240</v>
      </c>
      <c r="L387">
        <v>24</v>
      </c>
      <c r="M387" t="s">
        <v>17</v>
      </c>
      <c r="N387" t="s">
        <v>317</v>
      </c>
    </row>
    <row r="388" spans="1:14" x14ac:dyDescent="0.45">
      <c r="A388">
        <v>1369</v>
      </c>
      <c r="B388" t="s">
        <v>790</v>
      </c>
      <c r="C388" t="s">
        <v>1234</v>
      </c>
      <c r="D388" t="s">
        <v>1249</v>
      </c>
      <c r="E388">
        <v>14</v>
      </c>
      <c r="H388" s="2">
        <v>32000</v>
      </c>
      <c r="I388" s="5">
        <f t="shared" si="25"/>
        <v>789760</v>
      </c>
      <c r="J388" s="2">
        <v>1664000</v>
      </c>
      <c r="K388" s="5">
        <f t="shared" si="26"/>
        <v>41067520</v>
      </c>
      <c r="L388">
        <v>29</v>
      </c>
      <c r="M388" t="s">
        <v>43</v>
      </c>
      <c r="N388" t="s">
        <v>677</v>
      </c>
    </row>
    <row r="389" spans="1:14" x14ac:dyDescent="0.45">
      <c r="A389">
        <v>1370</v>
      </c>
      <c r="B389" t="s">
        <v>790</v>
      </c>
      <c r="C389" t="s">
        <v>1234</v>
      </c>
      <c r="D389" t="s">
        <v>1250</v>
      </c>
      <c r="E389">
        <v>15</v>
      </c>
      <c r="H389" s="2">
        <v>27000</v>
      </c>
      <c r="I389" s="5">
        <f t="shared" si="25"/>
        <v>666360</v>
      </c>
      <c r="J389" s="2">
        <v>1404000</v>
      </c>
      <c r="K389" s="5">
        <f t="shared" si="26"/>
        <v>34650720</v>
      </c>
      <c r="L389">
        <v>19</v>
      </c>
      <c r="M389" t="s">
        <v>73</v>
      </c>
      <c r="N389" t="s">
        <v>677</v>
      </c>
    </row>
    <row r="390" spans="1:14" x14ac:dyDescent="0.45">
      <c r="A390">
        <v>1371</v>
      </c>
      <c r="B390" t="s">
        <v>790</v>
      </c>
      <c r="C390" t="s">
        <v>1234</v>
      </c>
      <c r="D390" t="s">
        <v>1251</v>
      </c>
      <c r="E390">
        <v>16</v>
      </c>
      <c r="H390" s="2">
        <v>26000</v>
      </c>
      <c r="I390" s="5">
        <f t="shared" si="25"/>
        <v>641680</v>
      </c>
      <c r="J390" s="2">
        <v>1352000</v>
      </c>
      <c r="K390" s="5">
        <f t="shared" si="26"/>
        <v>33367360</v>
      </c>
      <c r="L390">
        <v>24</v>
      </c>
      <c r="M390" t="s">
        <v>70</v>
      </c>
      <c r="N390" t="s">
        <v>677</v>
      </c>
    </row>
    <row r="391" spans="1:14" x14ac:dyDescent="0.45">
      <c r="A391">
        <v>1372</v>
      </c>
      <c r="B391" t="s">
        <v>790</v>
      </c>
      <c r="C391" t="s">
        <v>1234</v>
      </c>
      <c r="D391" t="s">
        <v>1252</v>
      </c>
      <c r="E391">
        <v>17</v>
      </c>
      <c r="H391" s="2">
        <v>20000</v>
      </c>
      <c r="I391" s="5">
        <f t="shared" si="25"/>
        <v>493600</v>
      </c>
      <c r="J391" s="2">
        <v>1040000</v>
      </c>
      <c r="K391" s="5">
        <f t="shared" si="26"/>
        <v>25667200</v>
      </c>
      <c r="L391">
        <v>24</v>
      </c>
      <c r="M391" t="s">
        <v>26</v>
      </c>
      <c r="N391" t="s">
        <v>677</v>
      </c>
    </row>
    <row r="392" spans="1:14" x14ac:dyDescent="0.45">
      <c r="A392">
        <v>1373</v>
      </c>
      <c r="B392" t="s">
        <v>790</v>
      </c>
      <c r="C392" t="s">
        <v>1234</v>
      </c>
      <c r="D392" t="s">
        <v>1253</v>
      </c>
      <c r="E392">
        <v>18</v>
      </c>
      <c r="H392" s="2">
        <v>20000</v>
      </c>
      <c r="I392" s="5">
        <f t="shared" si="25"/>
        <v>493600</v>
      </c>
      <c r="J392" s="2">
        <v>1040000</v>
      </c>
      <c r="K392" s="5">
        <f t="shared" si="26"/>
        <v>25667200</v>
      </c>
      <c r="L392">
        <v>22</v>
      </c>
      <c r="M392" t="s">
        <v>26</v>
      </c>
      <c r="N392" t="s">
        <v>677</v>
      </c>
    </row>
    <row r="393" spans="1:14" x14ac:dyDescent="0.45">
      <c r="A393">
        <v>1374</v>
      </c>
      <c r="B393" t="s">
        <v>790</v>
      </c>
      <c r="C393" t="s">
        <v>1234</v>
      </c>
      <c r="D393" t="s">
        <v>1254</v>
      </c>
      <c r="E393">
        <v>19</v>
      </c>
      <c r="H393" s="2">
        <v>20000</v>
      </c>
      <c r="I393" s="5">
        <f t="shared" si="25"/>
        <v>493600</v>
      </c>
      <c r="J393" s="2">
        <v>1040000</v>
      </c>
      <c r="K393" s="5">
        <f t="shared" si="26"/>
        <v>25667200</v>
      </c>
      <c r="L393">
        <v>25</v>
      </c>
      <c r="M393" t="s">
        <v>38</v>
      </c>
      <c r="N393" t="s">
        <v>677</v>
      </c>
    </row>
    <row r="394" spans="1:14" x14ac:dyDescent="0.45">
      <c r="A394">
        <v>1375</v>
      </c>
      <c r="B394" t="s">
        <v>790</v>
      </c>
      <c r="C394" t="s">
        <v>1234</v>
      </c>
      <c r="D394" t="s">
        <v>1255</v>
      </c>
      <c r="E394">
        <v>20</v>
      </c>
      <c r="H394" s="2">
        <v>19000</v>
      </c>
      <c r="I394" s="5">
        <f t="shared" si="25"/>
        <v>468920</v>
      </c>
      <c r="J394" s="2">
        <v>988000</v>
      </c>
      <c r="K394" s="5">
        <f t="shared" si="26"/>
        <v>24383840</v>
      </c>
      <c r="L394">
        <v>26</v>
      </c>
      <c r="M394" t="s">
        <v>939</v>
      </c>
      <c r="N394" t="s">
        <v>677</v>
      </c>
    </row>
    <row r="395" spans="1:14" x14ac:dyDescent="0.45">
      <c r="A395">
        <v>1376</v>
      </c>
      <c r="B395" t="s">
        <v>790</v>
      </c>
      <c r="C395" t="s">
        <v>1234</v>
      </c>
      <c r="D395" t="s">
        <v>1256</v>
      </c>
      <c r="E395">
        <v>21</v>
      </c>
      <c r="H395" s="2">
        <v>18000</v>
      </c>
      <c r="I395" s="5">
        <f t="shared" si="25"/>
        <v>444240</v>
      </c>
      <c r="J395" s="2">
        <v>936000</v>
      </c>
      <c r="K395" s="5">
        <f t="shared" si="26"/>
        <v>23100480</v>
      </c>
      <c r="L395">
        <v>23</v>
      </c>
      <c r="M395" t="s">
        <v>72</v>
      </c>
      <c r="N395" t="s">
        <v>677</v>
      </c>
    </row>
    <row r="396" spans="1:14" x14ac:dyDescent="0.45">
      <c r="A396">
        <v>1377</v>
      </c>
      <c r="B396" t="s">
        <v>790</v>
      </c>
      <c r="C396" t="s">
        <v>1234</v>
      </c>
      <c r="D396" t="s">
        <v>1257</v>
      </c>
      <c r="E396">
        <v>22</v>
      </c>
      <c r="H396" s="2">
        <v>17000</v>
      </c>
      <c r="I396" s="5">
        <f t="shared" si="25"/>
        <v>419560</v>
      </c>
      <c r="J396" s="2">
        <v>884000</v>
      </c>
      <c r="K396" s="5">
        <f t="shared" si="26"/>
        <v>21817120</v>
      </c>
      <c r="L396">
        <v>29</v>
      </c>
      <c r="M396" t="s">
        <v>70</v>
      </c>
      <c r="N396" t="s">
        <v>677</v>
      </c>
    </row>
    <row r="397" spans="1:14" x14ac:dyDescent="0.45">
      <c r="A397">
        <v>1378</v>
      </c>
      <c r="B397" t="s">
        <v>790</v>
      </c>
      <c r="C397" t="s">
        <v>1234</v>
      </c>
      <c r="D397" t="s">
        <v>1258</v>
      </c>
      <c r="E397">
        <v>23</v>
      </c>
      <c r="H397" s="2">
        <v>6400</v>
      </c>
      <c r="I397" s="5">
        <f t="shared" si="25"/>
        <v>157952</v>
      </c>
      <c r="J397" s="2">
        <v>332800</v>
      </c>
      <c r="K397" s="5">
        <f t="shared" si="26"/>
        <v>8213504</v>
      </c>
      <c r="L397">
        <v>28</v>
      </c>
      <c r="M397" t="s">
        <v>72</v>
      </c>
      <c r="N397" t="s">
        <v>677</v>
      </c>
    </row>
    <row r="398" spans="1:14" x14ac:dyDescent="0.45">
      <c r="A398">
        <v>1379</v>
      </c>
      <c r="B398" t="s">
        <v>790</v>
      </c>
      <c r="C398" t="s">
        <v>1234</v>
      </c>
      <c r="D398" t="s">
        <v>1259</v>
      </c>
      <c r="E398">
        <v>24</v>
      </c>
      <c r="H398" s="2">
        <v>5700</v>
      </c>
      <c r="I398" s="5">
        <f t="shared" si="25"/>
        <v>140676</v>
      </c>
      <c r="J398" s="2">
        <v>296400</v>
      </c>
      <c r="K398" s="5">
        <f t="shared" si="26"/>
        <v>7315152</v>
      </c>
      <c r="L398">
        <v>19</v>
      </c>
      <c r="M398" t="s">
        <v>50</v>
      </c>
      <c r="N398" t="s">
        <v>677</v>
      </c>
    </row>
    <row r="399" spans="1:14" x14ac:dyDescent="0.45">
      <c r="A399">
        <v>1380</v>
      </c>
      <c r="B399" t="s">
        <v>790</v>
      </c>
      <c r="C399" t="s">
        <v>1260</v>
      </c>
      <c r="D399" t="s">
        <v>1261</v>
      </c>
      <c r="E399">
        <v>1</v>
      </c>
      <c r="H399" s="2">
        <v>48000</v>
      </c>
      <c r="I399" s="5">
        <f t="shared" si="25"/>
        <v>1184640</v>
      </c>
      <c r="J399" s="2">
        <v>2496000</v>
      </c>
      <c r="K399" s="5">
        <f t="shared" si="26"/>
        <v>61601280</v>
      </c>
      <c r="L399">
        <v>31</v>
      </c>
      <c r="M399" t="s">
        <v>955</v>
      </c>
      <c r="N399" t="s">
        <v>677</v>
      </c>
    </row>
    <row r="400" spans="1:14" x14ac:dyDescent="0.45">
      <c r="A400">
        <v>1381</v>
      </c>
      <c r="B400" t="s">
        <v>790</v>
      </c>
      <c r="C400" t="s">
        <v>1260</v>
      </c>
      <c r="D400" t="s">
        <v>1262</v>
      </c>
      <c r="E400">
        <v>2</v>
      </c>
      <c r="H400" s="2">
        <v>21000</v>
      </c>
      <c r="I400" s="5">
        <f t="shared" si="25"/>
        <v>518280</v>
      </c>
      <c r="J400" s="2">
        <v>1092000</v>
      </c>
      <c r="K400" s="5">
        <f t="shared" si="26"/>
        <v>26950560</v>
      </c>
      <c r="L400">
        <v>34</v>
      </c>
      <c r="M400" t="s">
        <v>950</v>
      </c>
      <c r="N400" t="s">
        <v>147</v>
      </c>
    </row>
    <row r="401" spans="1:14" x14ac:dyDescent="0.45">
      <c r="A401">
        <v>1382</v>
      </c>
      <c r="B401" t="s">
        <v>790</v>
      </c>
      <c r="C401" t="s">
        <v>1260</v>
      </c>
      <c r="D401" t="s">
        <v>1263</v>
      </c>
      <c r="E401">
        <v>3</v>
      </c>
      <c r="H401" s="2">
        <v>18000</v>
      </c>
      <c r="I401" s="5">
        <f t="shared" si="25"/>
        <v>444240</v>
      </c>
      <c r="J401" s="2">
        <v>936000</v>
      </c>
      <c r="K401" s="5">
        <f t="shared" si="26"/>
        <v>23100480</v>
      </c>
      <c r="L401">
        <v>26</v>
      </c>
      <c r="M401" t="s">
        <v>958</v>
      </c>
      <c r="N401" t="s">
        <v>34</v>
      </c>
    </row>
    <row r="402" spans="1:14" x14ac:dyDescent="0.45">
      <c r="A402">
        <v>1383</v>
      </c>
      <c r="B402" t="s">
        <v>790</v>
      </c>
      <c r="C402" t="s">
        <v>1260</v>
      </c>
      <c r="D402" t="s">
        <v>813</v>
      </c>
      <c r="E402">
        <v>4</v>
      </c>
      <c r="H402" s="2">
        <v>14000</v>
      </c>
      <c r="I402" s="5">
        <f t="shared" si="25"/>
        <v>345520</v>
      </c>
      <c r="J402" s="2">
        <v>728000</v>
      </c>
      <c r="K402" s="5">
        <f t="shared" si="26"/>
        <v>17967040</v>
      </c>
      <c r="L402">
        <v>31</v>
      </c>
      <c r="M402" t="s">
        <v>958</v>
      </c>
      <c r="N402" t="s">
        <v>677</v>
      </c>
    </row>
    <row r="403" spans="1:14" x14ac:dyDescent="0.45">
      <c r="A403">
        <v>1384</v>
      </c>
      <c r="B403" t="s">
        <v>790</v>
      </c>
      <c r="C403" t="s">
        <v>1260</v>
      </c>
      <c r="D403" t="s">
        <v>1264</v>
      </c>
      <c r="E403">
        <v>5</v>
      </c>
      <c r="H403" s="2">
        <v>10000</v>
      </c>
      <c r="I403" s="5">
        <f t="shared" si="25"/>
        <v>246800</v>
      </c>
      <c r="J403" s="2">
        <v>520000</v>
      </c>
      <c r="K403" s="5">
        <f t="shared" si="26"/>
        <v>12833600</v>
      </c>
      <c r="L403">
        <v>28</v>
      </c>
      <c r="M403" t="s">
        <v>952</v>
      </c>
      <c r="N403" t="s">
        <v>1265</v>
      </c>
    </row>
    <row r="404" spans="1:14" x14ac:dyDescent="0.45">
      <c r="A404">
        <v>1385</v>
      </c>
      <c r="B404" t="s">
        <v>790</v>
      </c>
      <c r="C404" t="s">
        <v>1260</v>
      </c>
      <c r="D404" t="s">
        <v>1266</v>
      </c>
      <c r="E404">
        <v>6</v>
      </c>
      <c r="H404" s="2">
        <v>10000</v>
      </c>
      <c r="I404" s="5">
        <f t="shared" si="25"/>
        <v>246800</v>
      </c>
      <c r="J404" s="2">
        <v>520000</v>
      </c>
      <c r="K404" s="5">
        <f t="shared" si="26"/>
        <v>12833600</v>
      </c>
      <c r="L404">
        <v>31</v>
      </c>
      <c r="M404" t="s">
        <v>28</v>
      </c>
      <c r="N404" t="s">
        <v>677</v>
      </c>
    </row>
    <row r="405" spans="1:14" x14ac:dyDescent="0.45">
      <c r="A405">
        <v>1386</v>
      </c>
      <c r="B405" t="s">
        <v>790</v>
      </c>
      <c r="C405" t="s">
        <v>1260</v>
      </c>
      <c r="D405" t="s">
        <v>1267</v>
      </c>
      <c r="E405">
        <v>7</v>
      </c>
      <c r="H405" s="2">
        <v>10000</v>
      </c>
      <c r="I405" s="5">
        <f t="shared" si="25"/>
        <v>246800</v>
      </c>
      <c r="J405" s="2">
        <v>520000</v>
      </c>
      <c r="K405" s="5">
        <f t="shared" si="26"/>
        <v>12833600</v>
      </c>
      <c r="L405">
        <v>29</v>
      </c>
      <c r="M405" t="s">
        <v>955</v>
      </c>
      <c r="N405" t="s">
        <v>677</v>
      </c>
    </row>
    <row r="406" spans="1:14" x14ac:dyDescent="0.45">
      <c r="A406">
        <v>1387</v>
      </c>
      <c r="B406" t="s">
        <v>790</v>
      </c>
      <c r="C406" t="s">
        <v>1260</v>
      </c>
      <c r="D406" t="s">
        <v>1114</v>
      </c>
      <c r="E406">
        <v>8</v>
      </c>
      <c r="H406" s="2">
        <v>9500</v>
      </c>
      <c r="I406" s="5">
        <f t="shared" si="25"/>
        <v>234460</v>
      </c>
      <c r="J406" s="2">
        <v>494000</v>
      </c>
      <c r="K406" s="5">
        <f t="shared" si="26"/>
        <v>12191920</v>
      </c>
      <c r="L406">
        <v>30</v>
      </c>
      <c r="M406" t="s">
        <v>952</v>
      </c>
      <c r="N406" t="s">
        <v>677</v>
      </c>
    </row>
    <row r="407" spans="1:14" x14ac:dyDescent="0.45">
      <c r="A407">
        <v>1388</v>
      </c>
      <c r="B407" t="s">
        <v>790</v>
      </c>
      <c r="C407" t="s">
        <v>1260</v>
      </c>
      <c r="D407" t="s">
        <v>949</v>
      </c>
      <c r="E407">
        <v>9</v>
      </c>
      <c r="H407" s="2">
        <v>9100</v>
      </c>
      <c r="I407" s="5">
        <f t="shared" si="25"/>
        <v>224588</v>
      </c>
      <c r="J407" s="2">
        <v>473200</v>
      </c>
      <c r="K407" s="5">
        <f t="shared" si="26"/>
        <v>11678576</v>
      </c>
      <c r="L407">
        <v>24</v>
      </c>
      <c r="M407" t="s">
        <v>1218</v>
      </c>
      <c r="N407" t="s">
        <v>677</v>
      </c>
    </row>
    <row r="408" spans="1:14" x14ac:dyDescent="0.45">
      <c r="A408">
        <v>1389</v>
      </c>
      <c r="B408" t="s">
        <v>790</v>
      </c>
      <c r="C408" t="s">
        <v>1260</v>
      </c>
      <c r="D408" t="s">
        <v>1268</v>
      </c>
      <c r="E408">
        <v>10</v>
      </c>
      <c r="H408" s="2">
        <v>9000</v>
      </c>
      <c r="I408" s="5">
        <f t="shared" si="25"/>
        <v>222120</v>
      </c>
      <c r="J408" s="2">
        <v>468000</v>
      </c>
      <c r="K408" s="5">
        <f t="shared" si="26"/>
        <v>11550240</v>
      </c>
      <c r="L408">
        <v>26</v>
      </c>
      <c r="M408" t="s">
        <v>943</v>
      </c>
      <c r="N408" t="s">
        <v>1269</v>
      </c>
    </row>
    <row r="409" spans="1:14" x14ac:dyDescent="0.45">
      <c r="A409">
        <v>1390</v>
      </c>
      <c r="B409" t="s">
        <v>790</v>
      </c>
      <c r="C409" t="s">
        <v>1260</v>
      </c>
      <c r="D409" t="s">
        <v>1270</v>
      </c>
      <c r="E409">
        <v>11</v>
      </c>
      <c r="H409" s="2">
        <v>9000</v>
      </c>
      <c r="I409" s="5">
        <f t="shared" si="25"/>
        <v>222120</v>
      </c>
      <c r="J409" s="2">
        <v>468000</v>
      </c>
      <c r="K409" s="5">
        <f t="shared" si="26"/>
        <v>11550240</v>
      </c>
      <c r="L409">
        <v>29</v>
      </c>
      <c r="M409" t="s">
        <v>943</v>
      </c>
      <c r="N409" t="s">
        <v>677</v>
      </c>
    </row>
    <row r="410" spans="1:14" x14ac:dyDescent="0.45">
      <c r="A410">
        <v>1391</v>
      </c>
      <c r="B410" t="s">
        <v>790</v>
      </c>
      <c r="C410" t="s">
        <v>1260</v>
      </c>
      <c r="D410" t="s">
        <v>1271</v>
      </c>
      <c r="E410">
        <v>12</v>
      </c>
      <c r="H410" s="2">
        <v>8000</v>
      </c>
      <c r="I410" s="5">
        <f t="shared" si="25"/>
        <v>197440</v>
      </c>
      <c r="J410" s="2">
        <v>416000</v>
      </c>
      <c r="K410" s="5">
        <f t="shared" si="26"/>
        <v>10266880</v>
      </c>
      <c r="L410">
        <v>31</v>
      </c>
      <c r="M410" t="s">
        <v>952</v>
      </c>
      <c r="N410" t="s">
        <v>677</v>
      </c>
    </row>
    <row r="411" spans="1:14" x14ac:dyDescent="0.45">
      <c r="A411">
        <v>1392</v>
      </c>
      <c r="B411" t="s">
        <v>790</v>
      </c>
      <c r="C411" t="s">
        <v>1260</v>
      </c>
      <c r="D411" t="s">
        <v>1272</v>
      </c>
      <c r="E411">
        <v>13</v>
      </c>
      <c r="H411" s="2">
        <v>8000</v>
      </c>
      <c r="I411" s="5">
        <f t="shared" si="25"/>
        <v>197440</v>
      </c>
      <c r="J411" s="2">
        <v>416000</v>
      </c>
      <c r="K411" s="5">
        <f t="shared" si="26"/>
        <v>10266880</v>
      </c>
      <c r="L411">
        <v>34</v>
      </c>
      <c r="M411" t="s">
        <v>28</v>
      </c>
      <c r="N411" t="s">
        <v>677</v>
      </c>
    </row>
    <row r="412" spans="1:14" x14ac:dyDescent="0.45">
      <c r="A412">
        <v>1393</v>
      </c>
      <c r="B412" t="s">
        <v>790</v>
      </c>
      <c r="C412" t="s">
        <v>1260</v>
      </c>
      <c r="D412" t="s">
        <v>1273</v>
      </c>
      <c r="E412">
        <v>14</v>
      </c>
      <c r="H412" s="2">
        <v>7900</v>
      </c>
      <c r="I412" s="5">
        <f t="shared" si="25"/>
        <v>194972</v>
      </c>
      <c r="J412" s="2">
        <v>410800</v>
      </c>
      <c r="K412" s="5">
        <f t="shared" si="26"/>
        <v>10138544</v>
      </c>
      <c r="L412">
        <v>23</v>
      </c>
      <c r="M412" t="s">
        <v>45</v>
      </c>
      <c r="N412" t="s">
        <v>106</v>
      </c>
    </row>
    <row r="413" spans="1:14" x14ac:dyDescent="0.45">
      <c r="A413">
        <v>1394</v>
      </c>
      <c r="B413" t="s">
        <v>790</v>
      </c>
      <c r="C413" t="s">
        <v>1260</v>
      </c>
      <c r="D413" t="s">
        <v>1274</v>
      </c>
      <c r="E413">
        <v>15</v>
      </c>
      <c r="H413" s="2">
        <v>7800</v>
      </c>
      <c r="I413" s="5">
        <f t="shared" si="25"/>
        <v>192504</v>
      </c>
      <c r="J413" s="2">
        <v>405600</v>
      </c>
      <c r="K413" s="5">
        <f t="shared" si="26"/>
        <v>10010208</v>
      </c>
      <c r="L413">
        <v>27</v>
      </c>
      <c r="M413" t="s">
        <v>950</v>
      </c>
      <c r="N413" t="s">
        <v>677</v>
      </c>
    </row>
    <row r="414" spans="1:14" x14ac:dyDescent="0.45">
      <c r="A414">
        <v>1395</v>
      </c>
      <c r="B414" t="s">
        <v>790</v>
      </c>
      <c r="C414" t="s">
        <v>1260</v>
      </c>
      <c r="D414" t="s">
        <v>1275</v>
      </c>
      <c r="E414">
        <v>16</v>
      </c>
      <c r="H414" s="2">
        <v>7600</v>
      </c>
      <c r="I414" s="5">
        <f t="shared" si="25"/>
        <v>187568</v>
      </c>
      <c r="J414" s="2">
        <v>395200</v>
      </c>
      <c r="K414" s="5">
        <f t="shared" si="26"/>
        <v>9753536</v>
      </c>
      <c r="L414">
        <v>25</v>
      </c>
      <c r="M414" t="s">
        <v>950</v>
      </c>
      <c r="N414" t="s">
        <v>677</v>
      </c>
    </row>
    <row r="415" spans="1:14" x14ac:dyDescent="0.45">
      <c r="A415">
        <v>1396</v>
      </c>
      <c r="B415" t="s">
        <v>790</v>
      </c>
      <c r="C415" t="s">
        <v>1260</v>
      </c>
      <c r="D415" t="s">
        <v>1276</v>
      </c>
      <c r="E415">
        <v>17</v>
      </c>
      <c r="H415" s="2">
        <v>7300</v>
      </c>
      <c r="I415" s="5">
        <f t="shared" si="25"/>
        <v>180164</v>
      </c>
      <c r="J415" s="2">
        <v>379600</v>
      </c>
      <c r="K415" s="5">
        <f t="shared" si="26"/>
        <v>9368528</v>
      </c>
      <c r="L415">
        <v>23</v>
      </c>
      <c r="M415" t="s">
        <v>955</v>
      </c>
      <c r="N415" t="s">
        <v>677</v>
      </c>
    </row>
    <row r="416" spans="1:14" x14ac:dyDescent="0.45">
      <c r="A416">
        <v>1397</v>
      </c>
      <c r="B416" t="s">
        <v>790</v>
      </c>
      <c r="C416" t="s">
        <v>1260</v>
      </c>
      <c r="D416" t="s">
        <v>1277</v>
      </c>
      <c r="E416">
        <v>18</v>
      </c>
      <c r="H416" s="2">
        <v>7100</v>
      </c>
      <c r="I416" s="5">
        <f t="shared" si="25"/>
        <v>175228</v>
      </c>
      <c r="J416" s="2">
        <v>369200</v>
      </c>
      <c r="K416" s="5">
        <f t="shared" si="26"/>
        <v>9111856</v>
      </c>
      <c r="L416">
        <v>23</v>
      </c>
      <c r="M416" t="s">
        <v>952</v>
      </c>
      <c r="N416" t="s">
        <v>677</v>
      </c>
    </row>
    <row r="417" spans="1:14" x14ac:dyDescent="0.45">
      <c r="A417">
        <v>1398</v>
      </c>
      <c r="B417" t="s">
        <v>790</v>
      </c>
      <c r="C417" t="s">
        <v>1260</v>
      </c>
      <c r="D417" t="s">
        <v>1278</v>
      </c>
      <c r="E417">
        <v>19</v>
      </c>
      <c r="H417" s="2">
        <v>7100</v>
      </c>
      <c r="I417" s="5">
        <f t="shared" si="25"/>
        <v>175228</v>
      </c>
      <c r="J417" s="2">
        <v>369200</v>
      </c>
      <c r="K417" s="5">
        <f t="shared" si="26"/>
        <v>9111856</v>
      </c>
      <c r="L417">
        <v>21</v>
      </c>
      <c r="M417" t="s">
        <v>978</v>
      </c>
      <c r="N417" t="s">
        <v>886</v>
      </c>
    </row>
    <row r="418" spans="1:14" x14ac:dyDescent="0.45">
      <c r="A418">
        <v>1399</v>
      </c>
      <c r="B418" t="s">
        <v>790</v>
      </c>
      <c r="C418" t="s">
        <v>1260</v>
      </c>
      <c r="D418" t="s">
        <v>1279</v>
      </c>
      <c r="E418">
        <v>20</v>
      </c>
      <c r="H418" s="2">
        <v>7000</v>
      </c>
      <c r="I418" s="5">
        <f t="shared" si="25"/>
        <v>172760</v>
      </c>
      <c r="J418" s="2">
        <v>364000</v>
      </c>
      <c r="K418" s="5">
        <f t="shared" si="26"/>
        <v>8983520</v>
      </c>
      <c r="L418">
        <v>29</v>
      </c>
      <c r="M418" t="s">
        <v>943</v>
      </c>
      <c r="N418" t="s">
        <v>677</v>
      </c>
    </row>
    <row r="419" spans="1:14" x14ac:dyDescent="0.45">
      <c r="A419">
        <v>1400</v>
      </c>
      <c r="B419" t="s">
        <v>790</v>
      </c>
      <c r="C419" t="s">
        <v>1260</v>
      </c>
      <c r="D419" t="s">
        <v>855</v>
      </c>
      <c r="E419">
        <v>21</v>
      </c>
      <c r="H419" s="2">
        <v>6700</v>
      </c>
      <c r="I419" s="5">
        <f t="shared" si="25"/>
        <v>165356</v>
      </c>
      <c r="J419" s="2">
        <v>348400</v>
      </c>
      <c r="K419" s="5">
        <f t="shared" si="26"/>
        <v>8598512</v>
      </c>
      <c r="L419">
        <v>31</v>
      </c>
      <c r="M419" t="s">
        <v>958</v>
      </c>
      <c r="N419" t="s">
        <v>677</v>
      </c>
    </row>
    <row r="420" spans="1:14" x14ac:dyDescent="0.45">
      <c r="A420">
        <v>1401</v>
      </c>
      <c r="B420" t="s">
        <v>790</v>
      </c>
      <c r="C420" t="s">
        <v>1260</v>
      </c>
      <c r="D420" t="s">
        <v>1280</v>
      </c>
      <c r="E420">
        <v>22</v>
      </c>
      <c r="H420" s="2">
        <v>6000</v>
      </c>
      <c r="I420" s="5">
        <f t="shared" si="25"/>
        <v>148080</v>
      </c>
      <c r="J420" s="2">
        <v>312000</v>
      </c>
      <c r="K420" s="5">
        <f t="shared" si="26"/>
        <v>7700160</v>
      </c>
      <c r="L420">
        <v>25</v>
      </c>
      <c r="M420" t="s">
        <v>958</v>
      </c>
      <c r="N420" t="s">
        <v>677</v>
      </c>
    </row>
    <row r="421" spans="1:14" x14ac:dyDescent="0.45">
      <c r="A421">
        <v>1402</v>
      </c>
      <c r="B421" t="s">
        <v>790</v>
      </c>
      <c r="C421" t="s">
        <v>1260</v>
      </c>
      <c r="D421" t="s">
        <v>1281</v>
      </c>
      <c r="E421">
        <v>23</v>
      </c>
      <c r="H421" s="2">
        <v>5900</v>
      </c>
      <c r="I421" s="5">
        <f t="shared" si="25"/>
        <v>145612</v>
      </c>
      <c r="J421" s="2">
        <v>306800</v>
      </c>
      <c r="K421" s="5">
        <f t="shared" si="26"/>
        <v>7571824</v>
      </c>
      <c r="L421">
        <v>31</v>
      </c>
      <c r="M421" t="s">
        <v>962</v>
      </c>
      <c r="N421" t="s">
        <v>677</v>
      </c>
    </row>
    <row r="422" spans="1:14" x14ac:dyDescent="0.45">
      <c r="A422">
        <v>1403</v>
      </c>
      <c r="B422" t="s">
        <v>790</v>
      </c>
      <c r="C422" t="s">
        <v>1260</v>
      </c>
      <c r="D422" t="s">
        <v>1282</v>
      </c>
      <c r="E422">
        <v>24</v>
      </c>
      <c r="H422" s="2">
        <v>5000</v>
      </c>
      <c r="I422" s="5">
        <f t="shared" si="25"/>
        <v>123400</v>
      </c>
      <c r="J422" s="2">
        <v>260000</v>
      </c>
      <c r="K422" s="5">
        <f t="shared" si="26"/>
        <v>6416800</v>
      </c>
      <c r="L422">
        <v>23</v>
      </c>
      <c r="M422" t="s">
        <v>962</v>
      </c>
      <c r="N422" t="s">
        <v>677</v>
      </c>
    </row>
    <row r="423" spans="1:14" x14ac:dyDescent="0.45">
      <c r="A423">
        <v>1404</v>
      </c>
      <c r="B423" t="s">
        <v>790</v>
      </c>
      <c r="C423" t="s">
        <v>1260</v>
      </c>
      <c r="D423" t="s">
        <v>1283</v>
      </c>
      <c r="E423">
        <v>25</v>
      </c>
      <c r="H423" s="2">
        <v>3600</v>
      </c>
      <c r="I423" s="5">
        <f t="shared" si="25"/>
        <v>88848</v>
      </c>
      <c r="J423" s="2">
        <v>187200</v>
      </c>
      <c r="K423" s="5">
        <f t="shared" si="26"/>
        <v>4620096</v>
      </c>
      <c r="L423">
        <v>24</v>
      </c>
      <c r="M423" t="s">
        <v>958</v>
      </c>
      <c r="N423" t="s">
        <v>629</v>
      </c>
    </row>
    <row r="424" spans="1:14" x14ac:dyDescent="0.45">
      <c r="A424">
        <v>1405</v>
      </c>
      <c r="B424" t="s">
        <v>790</v>
      </c>
      <c r="C424" t="s">
        <v>1260</v>
      </c>
      <c r="D424" t="s">
        <v>1284</v>
      </c>
      <c r="E424">
        <v>26</v>
      </c>
      <c r="H424" s="2">
        <v>2600</v>
      </c>
      <c r="I424" s="5">
        <f t="shared" si="25"/>
        <v>64168</v>
      </c>
      <c r="J424" s="2">
        <v>135200</v>
      </c>
      <c r="K424" s="5">
        <f t="shared" si="26"/>
        <v>3336736</v>
      </c>
      <c r="L424">
        <v>24</v>
      </c>
      <c r="M424" t="s">
        <v>943</v>
      </c>
      <c r="N424" t="s">
        <v>1285</v>
      </c>
    </row>
    <row r="425" spans="1:14" x14ac:dyDescent="0.45">
      <c r="A425">
        <v>1406</v>
      </c>
      <c r="B425" t="s">
        <v>790</v>
      </c>
      <c r="C425" t="s">
        <v>1260</v>
      </c>
      <c r="D425" t="s">
        <v>1286</v>
      </c>
      <c r="E425">
        <v>27</v>
      </c>
      <c r="H425" s="2">
        <v>2400</v>
      </c>
      <c r="I425" s="5">
        <f t="shared" si="25"/>
        <v>59232</v>
      </c>
      <c r="J425" s="2">
        <v>124800</v>
      </c>
      <c r="K425" s="5">
        <f t="shared" si="26"/>
        <v>3080064</v>
      </c>
      <c r="L425">
        <v>24</v>
      </c>
      <c r="M425" t="s">
        <v>962</v>
      </c>
      <c r="N425" t="s">
        <v>677</v>
      </c>
    </row>
    <row r="426" spans="1:14" x14ac:dyDescent="0.45">
      <c r="A426">
        <v>1407</v>
      </c>
      <c r="B426" t="s">
        <v>790</v>
      </c>
      <c r="C426" t="s">
        <v>1287</v>
      </c>
      <c r="D426" t="s">
        <v>1288</v>
      </c>
      <c r="E426">
        <v>1</v>
      </c>
      <c r="H426" s="2">
        <v>180000</v>
      </c>
      <c r="I426" s="5">
        <f t="shared" si="25"/>
        <v>4442400</v>
      </c>
      <c r="J426" s="2">
        <v>9360000</v>
      </c>
      <c r="K426" s="5">
        <f t="shared" si="26"/>
        <v>231004800</v>
      </c>
      <c r="L426">
        <v>25</v>
      </c>
      <c r="M426" t="s">
        <v>33</v>
      </c>
      <c r="N426" t="s">
        <v>317</v>
      </c>
    </row>
    <row r="427" spans="1:14" x14ac:dyDescent="0.45">
      <c r="A427">
        <v>1408</v>
      </c>
      <c r="B427" t="s">
        <v>790</v>
      </c>
      <c r="C427" t="s">
        <v>1287</v>
      </c>
      <c r="D427" t="s">
        <v>1289</v>
      </c>
      <c r="E427">
        <v>2</v>
      </c>
      <c r="H427" s="2">
        <v>107000</v>
      </c>
      <c r="I427" s="5">
        <f t="shared" si="25"/>
        <v>2640760</v>
      </c>
      <c r="J427" s="2">
        <v>5564000</v>
      </c>
      <c r="K427" s="5">
        <f t="shared" si="26"/>
        <v>137319520</v>
      </c>
      <c r="L427">
        <v>33</v>
      </c>
      <c r="M427" t="s">
        <v>939</v>
      </c>
      <c r="N427" t="s">
        <v>801</v>
      </c>
    </row>
    <row r="428" spans="1:14" x14ac:dyDescent="0.45">
      <c r="A428">
        <v>1409</v>
      </c>
      <c r="B428" t="s">
        <v>790</v>
      </c>
      <c r="C428" t="s">
        <v>1287</v>
      </c>
      <c r="D428" t="s">
        <v>1290</v>
      </c>
      <c r="E428">
        <v>3</v>
      </c>
      <c r="H428" s="2">
        <v>86000</v>
      </c>
      <c r="I428" s="5">
        <f t="shared" si="25"/>
        <v>2122480</v>
      </c>
      <c r="J428" s="2">
        <v>4472000</v>
      </c>
      <c r="K428" s="5">
        <f t="shared" si="26"/>
        <v>110368960</v>
      </c>
      <c r="L428">
        <v>29</v>
      </c>
      <c r="M428" t="s">
        <v>63</v>
      </c>
      <c r="N428" t="s">
        <v>812</v>
      </c>
    </row>
    <row r="429" spans="1:14" x14ac:dyDescent="0.45">
      <c r="A429">
        <v>1410</v>
      </c>
      <c r="B429" t="s">
        <v>790</v>
      </c>
      <c r="C429" t="s">
        <v>1287</v>
      </c>
      <c r="D429" t="s">
        <v>1291</v>
      </c>
      <c r="E429">
        <v>4</v>
      </c>
      <c r="H429" s="2">
        <v>81000</v>
      </c>
      <c r="I429" s="5">
        <f t="shared" si="25"/>
        <v>1999080</v>
      </c>
      <c r="J429" s="2">
        <v>4212000</v>
      </c>
      <c r="K429" s="5">
        <f t="shared" si="26"/>
        <v>103952160</v>
      </c>
      <c r="L429">
        <v>25</v>
      </c>
      <c r="M429" t="s">
        <v>20</v>
      </c>
      <c r="N429" t="s">
        <v>1265</v>
      </c>
    </row>
    <row r="430" spans="1:14" x14ac:dyDescent="0.45">
      <c r="A430">
        <v>1411</v>
      </c>
      <c r="B430" t="s">
        <v>790</v>
      </c>
      <c r="C430" t="s">
        <v>1287</v>
      </c>
      <c r="D430" t="s">
        <v>1292</v>
      </c>
      <c r="E430">
        <v>5</v>
      </c>
      <c r="H430" s="2">
        <v>74000</v>
      </c>
      <c r="I430" s="5">
        <f t="shared" si="25"/>
        <v>1826320</v>
      </c>
      <c r="J430" s="2">
        <v>3848000</v>
      </c>
      <c r="K430" s="5">
        <f t="shared" si="26"/>
        <v>94968640</v>
      </c>
      <c r="L430">
        <v>35</v>
      </c>
      <c r="M430" t="s">
        <v>231</v>
      </c>
      <c r="N430" t="s">
        <v>677</v>
      </c>
    </row>
    <row r="431" spans="1:14" x14ac:dyDescent="0.45">
      <c r="A431">
        <v>1412</v>
      </c>
      <c r="B431" t="s">
        <v>790</v>
      </c>
      <c r="C431" t="s">
        <v>1287</v>
      </c>
      <c r="D431" t="s">
        <v>1293</v>
      </c>
      <c r="E431">
        <v>6</v>
      </c>
      <c r="H431" s="2">
        <v>69000</v>
      </c>
      <c r="I431" s="5">
        <f t="shared" si="25"/>
        <v>1702920</v>
      </c>
      <c r="J431" s="2">
        <v>3588000</v>
      </c>
      <c r="K431" s="5">
        <f t="shared" si="26"/>
        <v>88551840</v>
      </c>
      <c r="L431">
        <v>22</v>
      </c>
      <c r="M431" t="s">
        <v>17</v>
      </c>
      <c r="N431" t="s">
        <v>317</v>
      </c>
    </row>
    <row r="432" spans="1:14" x14ac:dyDescent="0.45">
      <c r="A432">
        <v>1413</v>
      </c>
      <c r="B432" t="s">
        <v>790</v>
      </c>
      <c r="C432" t="s">
        <v>1287</v>
      </c>
      <c r="D432" t="s">
        <v>1294</v>
      </c>
      <c r="E432">
        <v>7</v>
      </c>
      <c r="H432" s="2">
        <v>64000</v>
      </c>
      <c r="I432" s="5">
        <f t="shared" si="25"/>
        <v>1579520</v>
      </c>
      <c r="J432" s="2">
        <v>3328000</v>
      </c>
      <c r="K432" s="5">
        <f t="shared" si="26"/>
        <v>82135040</v>
      </c>
      <c r="L432">
        <v>33</v>
      </c>
      <c r="M432" t="s">
        <v>24</v>
      </c>
      <c r="N432" t="s">
        <v>18</v>
      </c>
    </row>
    <row r="433" spans="1:14" x14ac:dyDescent="0.45">
      <c r="A433">
        <v>1414</v>
      </c>
      <c r="B433" t="s">
        <v>790</v>
      </c>
      <c r="C433" t="s">
        <v>1287</v>
      </c>
      <c r="D433" t="s">
        <v>1295</v>
      </c>
      <c r="E433">
        <v>8</v>
      </c>
      <c r="H433" s="2">
        <v>63000</v>
      </c>
      <c r="I433" s="5">
        <f t="shared" si="25"/>
        <v>1554840</v>
      </c>
      <c r="J433" s="2">
        <v>3276000</v>
      </c>
      <c r="K433" s="5">
        <f t="shared" si="26"/>
        <v>80851680</v>
      </c>
      <c r="L433">
        <v>29</v>
      </c>
      <c r="M433" t="s">
        <v>26</v>
      </c>
      <c r="N433" t="s">
        <v>923</v>
      </c>
    </row>
    <row r="434" spans="1:14" x14ac:dyDescent="0.45">
      <c r="A434">
        <v>1415</v>
      </c>
      <c r="B434" t="s">
        <v>790</v>
      </c>
      <c r="C434" t="s">
        <v>1287</v>
      </c>
      <c r="D434" t="s">
        <v>1296</v>
      </c>
      <c r="E434">
        <v>9</v>
      </c>
      <c r="H434" s="2">
        <v>53000</v>
      </c>
      <c r="I434" s="5">
        <f t="shared" si="25"/>
        <v>1308040</v>
      </c>
      <c r="J434" s="2">
        <v>2756000</v>
      </c>
      <c r="K434" s="5">
        <f t="shared" si="26"/>
        <v>68018080</v>
      </c>
      <c r="L434">
        <v>29</v>
      </c>
      <c r="M434" t="s">
        <v>50</v>
      </c>
      <c r="N434" t="s">
        <v>18</v>
      </c>
    </row>
    <row r="435" spans="1:14" x14ac:dyDescent="0.45">
      <c r="A435">
        <v>1416</v>
      </c>
      <c r="B435" t="s">
        <v>790</v>
      </c>
      <c r="C435" t="s">
        <v>1287</v>
      </c>
      <c r="D435" t="s">
        <v>1297</v>
      </c>
      <c r="E435">
        <v>10</v>
      </c>
      <c r="H435" s="2">
        <v>52000</v>
      </c>
      <c r="I435" s="5">
        <f t="shared" si="25"/>
        <v>1283360</v>
      </c>
      <c r="J435" s="2">
        <v>2704000</v>
      </c>
      <c r="K435" s="5">
        <f t="shared" si="26"/>
        <v>66734720</v>
      </c>
      <c r="L435">
        <v>28</v>
      </c>
      <c r="M435" t="s">
        <v>17</v>
      </c>
      <c r="N435" t="s">
        <v>106</v>
      </c>
    </row>
    <row r="436" spans="1:14" x14ac:dyDescent="0.45">
      <c r="A436">
        <v>1417</v>
      </c>
      <c r="B436" t="s">
        <v>790</v>
      </c>
      <c r="C436" t="s">
        <v>1287</v>
      </c>
      <c r="D436" t="s">
        <v>1298</v>
      </c>
      <c r="E436">
        <v>11</v>
      </c>
      <c r="H436" s="2">
        <v>49000</v>
      </c>
      <c r="I436" s="5">
        <f t="shared" si="25"/>
        <v>1209320</v>
      </c>
      <c r="J436" s="2">
        <v>2548000</v>
      </c>
      <c r="K436" s="5">
        <f t="shared" si="26"/>
        <v>62884640</v>
      </c>
      <c r="L436">
        <v>29</v>
      </c>
      <c r="M436" t="s">
        <v>52</v>
      </c>
      <c r="N436" t="s">
        <v>18</v>
      </c>
    </row>
    <row r="437" spans="1:14" x14ac:dyDescent="0.45">
      <c r="A437">
        <v>1418</v>
      </c>
      <c r="B437" t="s">
        <v>790</v>
      </c>
      <c r="C437" t="s">
        <v>1287</v>
      </c>
      <c r="D437" t="s">
        <v>1299</v>
      </c>
      <c r="E437">
        <v>12</v>
      </c>
      <c r="H437" s="2">
        <v>47000</v>
      </c>
      <c r="I437" s="5">
        <f t="shared" si="25"/>
        <v>1159960</v>
      </c>
      <c r="J437" s="2">
        <v>2444000</v>
      </c>
      <c r="K437" s="5">
        <f t="shared" si="26"/>
        <v>60317920</v>
      </c>
      <c r="L437">
        <v>33</v>
      </c>
      <c r="M437" t="s">
        <v>26</v>
      </c>
      <c r="N437" t="s">
        <v>106</v>
      </c>
    </row>
    <row r="438" spans="1:14" x14ac:dyDescent="0.45">
      <c r="A438">
        <v>1419</v>
      </c>
      <c r="B438" t="s">
        <v>790</v>
      </c>
      <c r="C438" t="s">
        <v>1287</v>
      </c>
      <c r="D438" t="s">
        <v>1300</v>
      </c>
      <c r="E438">
        <v>13</v>
      </c>
      <c r="H438" s="2">
        <v>46000</v>
      </c>
      <c r="I438" s="5">
        <f t="shared" si="25"/>
        <v>1135280</v>
      </c>
      <c r="J438" s="2">
        <v>2392000</v>
      </c>
      <c r="K438" s="5">
        <f t="shared" si="26"/>
        <v>59034560</v>
      </c>
      <c r="L438">
        <v>30</v>
      </c>
      <c r="M438" t="s">
        <v>28</v>
      </c>
      <c r="N438" t="s">
        <v>1265</v>
      </c>
    </row>
    <row r="439" spans="1:14" x14ac:dyDescent="0.45">
      <c r="A439">
        <v>1420</v>
      </c>
      <c r="B439" t="s">
        <v>790</v>
      </c>
      <c r="C439" t="s">
        <v>1287</v>
      </c>
      <c r="D439" t="s">
        <v>1301</v>
      </c>
      <c r="E439">
        <v>14</v>
      </c>
      <c r="H439" s="2">
        <v>45000</v>
      </c>
      <c r="I439" s="5">
        <f t="shared" si="25"/>
        <v>1110600</v>
      </c>
      <c r="J439" s="2">
        <v>2340000</v>
      </c>
      <c r="K439" s="5">
        <f t="shared" si="26"/>
        <v>57751200</v>
      </c>
      <c r="L439">
        <v>24</v>
      </c>
      <c r="M439" t="s">
        <v>33</v>
      </c>
      <c r="N439" t="s">
        <v>1265</v>
      </c>
    </row>
    <row r="440" spans="1:14" x14ac:dyDescent="0.45">
      <c r="A440">
        <v>1421</v>
      </c>
      <c r="B440" t="s">
        <v>790</v>
      </c>
      <c r="C440" t="s">
        <v>1287</v>
      </c>
      <c r="D440" t="s">
        <v>1302</v>
      </c>
      <c r="E440">
        <v>15</v>
      </c>
      <c r="H440" s="2">
        <v>40000</v>
      </c>
      <c r="I440" s="5">
        <f t="shared" si="25"/>
        <v>987200</v>
      </c>
      <c r="J440" s="2">
        <v>2080000</v>
      </c>
      <c r="K440" s="5">
        <f t="shared" si="26"/>
        <v>51334400</v>
      </c>
      <c r="L440">
        <v>27</v>
      </c>
      <c r="M440" t="s">
        <v>26</v>
      </c>
      <c r="N440" t="s">
        <v>677</v>
      </c>
    </row>
    <row r="441" spans="1:14" x14ac:dyDescent="0.45">
      <c r="A441">
        <v>1422</v>
      </c>
      <c r="B441" t="s">
        <v>790</v>
      </c>
      <c r="C441" t="s">
        <v>1287</v>
      </c>
      <c r="D441" t="s">
        <v>1303</v>
      </c>
      <c r="E441">
        <v>16</v>
      </c>
      <c r="H441" s="2">
        <v>38000</v>
      </c>
      <c r="I441" s="5">
        <f t="shared" si="25"/>
        <v>937840</v>
      </c>
      <c r="J441" s="2">
        <v>1976000</v>
      </c>
      <c r="K441" s="5">
        <f t="shared" si="26"/>
        <v>48767680</v>
      </c>
      <c r="L441">
        <v>28</v>
      </c>
      <c r="M441" t="s">
        <v>26</v>
      </c>
      <c r="N441" t="s">
        <v>317</v>
      </c>
    </row>
    <row r="442" spans="1:14" x14ac:dyDescent="0.45">
      <c r="A442">
        <v>1423</v>
      </c>
      <c r="B442" t="s">
        <v>790</v>
      </c>
      <c r="C442" t="s">
        <v>1287</v>
      </c>
      <c r="D442" t="s">
        <v>1304</v>
      </c>
      <c r="E442">
        <v>17</v>
      </c>
      <c r="H442" s="2">
        <v>37000</v>
      </c>
      <c r="I442" s="5">
        <f t="shared" si="25"/>
        <v>913160</v>
      </c>
      <c r="J442" s="2">
        <v>1924000</v>
      </c>
      <c r="K442" s="5">
        <f t="shared" si="26"/>
        <v>47484320</v>
      </c>
      <c r="L442">
        <v>26</v>
      </c>
      <c r="M442" t="s">
        <v>40</v>
      </c>
      <c r="N442" t="s">
        <v>677</v>
      </c>
    </row>
    <row r="443" spans="1:14" x14ac:dyDescent="0.45">
      <c r="A443">
        <v>1424</v>
      </c>
      <c r="B443" t="s">
        <v>790</v>
      </c>
      <c r="C443" t="s">
        <v>1287</v>
      </c>
      <c r="D443" t="s">
        <v>1305</v>
      </c>
      <c r="E443">
        <v>18</v>
      </c>
      <c r="H443" s="2">
        <v>35000</v>
      </c>
      <c r="I443" s="5">
        <f t="shared" si="25"/>
        <v>863800</v>
      </c>
      <c r="J443" s="2">
        <v>1820000</v>
      </c>
      <c r="K443" s="5">
        <f t="shared" si="26"/>
        <v>44917600</v>
      </c>
      <c r="L443">
        <v>27</v>
      </c>
      <c r="M443" t="s">
        <v>43</v>
      </c>
      <c r="N443" t="s">
        <v>677</v>
      </c>
    </row>
    <row r="444" spans="1:14" x14ac:dyDescent="0.45">
      <c r="A444">
        <v>1425</v>
      </c>
      <c r="B444" t="s">
        <v>790</v>
      </c>
      <c r="C444" t="s">
        <v>1287</v>
      </c>
      <c r="D444" t="s">
        <v>1306</v>
      </c>
      <c r="E444">
        <v>19</v>
      </c>
      <c r="H444" s="2">
        <v>33000</v>
      </c>
      <c r="I444" s="5">
        <f t="shared" si="25"/>
        <v>814440</v>
      </c>
      <c r="J444" s="2">
        <v>1716000</v>
      </c>
      <c r="K444" s="5">
        <f t="shared" si="26"/>
        <v>42350880</v>
      </c>
      <c r="L444">
        <v>24</v>
      </c>
      <c r="M444" t="s">
        <v>45</v>
      </c>
      <c r="N444" t="s">
        <v>677</v>
      </c>
    </row>
    <row r="445" spans="1:14" x14ac:dyDescent="0.45">
      <c r="A445">
        <v>1426</v>
      </c>
      <c r="B445" t="s">
        <v>790</v>
      </c>
      <c r="C445" t="s">
        <v>1287</v>
      </c>
      <c r="D445" t="s">
        <v>1307</v>
      </c>
      <c r="E445">
        <v>20</v>
      </c>
      <c r="H445" s="2">
        <v>30000</v>
      </c>
      <c r="I445" s="5">
        <f t="shared" si="25"/>
        <v>740400</v>
      </c>
      <c r="J445" s="2">
        <v>1560000</v>
      </c>
      <c r="K445" s="5">
        <f t="shared" si="26"/>
        <v>38500800</v>
      </c>
      <c r="L445">
        <v>28</v>
      </c>
      <c r="M445" t="s">
        <v>1308</v>
      </c>
      <c r="N445" t="s">
        <v>401</v>
      </c>
    </row>
    <row r="446" spans="1:14" x14ac:dyDescent="0.45">
      <c r="A446">
        <v>1427</v>
      </c>
      <c r="B446" t="s">
        <v>790</v>
      </c>
      <c r="C446" t="s">
        <v>1287</v>
      </c>
      <c r="D446" t="s">
        <v>1309</v>
      </c>
      <c r="E446">
        <v>21</v>
      </c>
      <c r="H446" s="2">
        <v>26000</v>
      </c>
      <c r="I446" s="5">
        <f t="shared" si="25"/>
        <v>641680</v>
      </c>
      <c r="J446" s="2">
        <v>1352000</v>
      </c>
      <c r="K446" s="5">
        <f t="shared" si="26"/>
        <v>33367360</v>
      </c>
      <c r="L446">
        <v>27</v>
      </c>
      <c r="M446" t="s">
        <v>73</v>
      </c>
      <c r="N446" t="s">
        <v>18</v>
      </c>
    </row>
    <row r="447" spans="1:14" x14ac:dyDescent="0.45">
      <c r="A447">
        <v>1428</v>
      </c>
      <c r="B447" t="s">
        <v>790</v>
      </c>
      <c r="C447" t="s">
        <v>1287</v>
      </c>
      <c r="D447" t="s">
        <v>1310</v>
      </c>
      <c r="E447">
        <v>22</v>
      </c>
      <c r="H447" s="2">
        <v>25000</v>
      </c>
      <c r="I447" s="5">
        <f t="shared" si="25"/>
        <v>617000</v>
      </c>
      <c r="J447" s="2">
        <v>1300000</v>
      </c>
      <c r="K447" s="5">
        <f t="shared" si="26"/>
        <v>32084000</v>
      </c>
      <c r="L447">
        <v>23</v>
      </c>
      <c r="M447" t="s">
        <v>40</v>
      </c>
      <c r="N447" t="s">
        <v>677</v>
      </c>
    </row>
    <row r="448" spans="1:14" x14ac:dyDescent="0.45">
      <c r="A448">
        <v>1429</v>
      </c>
      <c r="B448" t="s">
        <v>790</v>
      </c>
      <c r="C448" t="s">
        <v>1287</v>
      </c>
      <c r="D448" t="s">
        <v>1311</v>
      </c>
      <c r="E448">
        <v>23</v>
      </c>
      <c r="H448" s="2">
        <v>23000</v>
      </c>
      <c r="I448" s="5">
        <f t="shared" si="25"/>
        <v>567640</v>
      </c>
      <c r="J448" s="2">
        <v>1196000</v>
      </c>
      <c r="K448" s="5">
        <f t="shared" si="26"/>
        <v>29517280</v>
      </c>
      <c r="L448">
        <v>24</v>
      </c>
      <c r="M448" t="s">
        <v>70</v>
      </c>
      <c r="N448" t="s">
        <v>18</v>
      </c>
    </row>
    <row r="449" spans="1:14" x14ac:dyDescent="0.45">
      <c r="A449">
        <v>1430</v>
      </c>
      <c r="B449" t="s">
        <v>790</v>
      </c>
      <c r="C449" t="s">
        <v>1287</v>
      </c>
      <c r="D449" t="s">
        <v>1312</v>
      </c>
      <c r="E449">
        <v>24</v>
      </c>
      <c r="H449" s="2">
        <v>21000</v>
      </c>
      <c r="I449" s="5">
        <f t="shared" si="25"/>
        <v>518280</v>
      </c>
      <c r="J449" s="2">
        <v>1092000</v>
      </c>
      <c r="K449" s="5">
        <f t="shared" si="26"/>
        <v>26950560</v>
      </c>
      <c r="L449">
        <v>29</v>
      </c>
      <c r="M449" t="s">
        <v>28</v>
      </c>
      <c r="N449" t="s">
        <v>812</v>
      </c>
    </row>
    <row r="450" spans="1:14" x14ac:dyDescent="0.45">
      <c r="A450">
        <v>1431</v>
      </c>
      <c r="B450" t="s">
        <v>790</v>
      </c>
      <c r="C450" t="s">
        <v>1287</v>
      </c>
      <c r="D450" t="s">
        <v>1313</v>
      </c>
      <c r="E450">
        <v>25</v>
      </c>
      <c r="H450" s="2">
        <v>20000</v>
      </c>
      <c r="I450" s="5">
        <f t="shared" si="25"/>
        <v>493600</v>
      </c>
      <c r="J450" s="2">
        <v>1040000</v>
      </c>
      <c r="K450" s="5">
        <f t="shared" si="26"/>
        <v>25667200</v>
      </c>
      <c r="L450">
        <v>26</v>
      </c>
      <c r="M450" t="s">
        <v>30</v>
      </c>
      <c r="N450" t="s">
        <v>913</v>
      </c>
    </row>
    <row r="451" spans="1:14" x14ac:dyDescent="0.45">
      <c r="A451">
        <v>1432</v>
      </c>
      <c r="B451" t="s">
        <v>790</v>
      </c>
      <c r="C451" t="s">
        <v>1287</v>
      </c>
      <c r="D451" t="s">
        <v>1314</v>
      </c>
      <c r="E451">
        <v>26</v>
      </c>
      <c r="H451" s="2">
        <v>19000</v>
      </c>
      <c r="I451" s="5">
        <f t="shared" ref="I451:I514" si="27">H451*$P$3</f>
        <v>468920</v>
      </c>
      <c r="J451" s="2">
        <v>988000</v>
      </c>
      <c r="K451" s="5">
        <f t="shared" ref="K451:K514" si="28">J451*$P$3</f>
        <v>24383840</v>
      </c>
      <c r="L451">
        <v>25</v>
      </c>
      <c r="M451" t="s">
        <v>73</v>
      </c>
      <c r="N451" t="s">
        <v>1265</v>
      </c>
    </row>
    <row r="452" spans="1:14" x14ac:dyDescent="0.45">
      <c r="A452">
        <v>1433</v>
      </c>
      <c r="B452" t="s">
        <v>790</v>
      </c>
      <c r="C452" t="s">
        <v>1287</v>
      </c>
      <c r="D452" t="s">
        <v>1315</v>
      </c>
      <c r="E452">
        <v>27</v>
      </c>
      <c r="H452" s="2">
        <v>17000</v>
      </c>
      <c r="I452" s="5">
        <f t="shared" si="27"/>
        <v>419560</v>
      </c>
      <c r="J452" s="2">
        <v>884000</v>
      </c>
      <c r="K452" s="5">
        <f t="shared" si="28"/>
        <v>21817120</v>
      </c>
      <c r="L452">
        <v>27</v>
      </c>
      <c r="M452" t="s">
        <v>72</v>
      </c>
      <c r="N452" t="s">
        <v>846</v>
      </c>
    </row>
    <row r="453" spans="1:14" x14ac:dyDescent="0.45">
      <c r="A453">
        <v>1434</v>
      </c>
      <c r="B453" t="s">
        <v>790</v>
      </c>
      <c r="C453" t="s">
        <v>1316</v>
      </c>
      <c r="D453" t="s">
        <v>1317</v>
      </c>
      <c r="E453">
        <v>1</v>
      </c>
      <c r="H453" s="2">
        <v>100000</v>
      </c>
      <c r="I453" s="5">
        <f t="shared" si="27"/>
        <v>2468000</v>
      </c>
      <c r="J453" s="2">
        <v>5200000</v>
      </c>
      <c r="K453" s="5">
        <f t="shared" si="28"/>
        <v>128336000</v>
      </c>
      <c r="L453">
        <v>24</v>
      </c>
      <c r="M453" t="s">
        <v>20</v>
      </c>
      <c r="N453" t="s">
        <v>886</v>
      </c>
    </row>
    <row r="454" spans="1:14" x14ac:dyDescent="0.45">
      <c r="A454">
        <v>1435</v>
      </c>
      <c r="B454" t="s">
        <v>790</v>
      </c>
      <c r="C454" t="s">
        <v>1316</v>
      </c>
      <c r="D454" t="s">
        <v>457</v>
      </c>
      <c r="E454">
        <v>2</v>
      </c>
      <c r="H454" s="2">
        <v>82000</v>
      </c>
      <c r="I454" s="5">
        <f t="shared" si="27"/>
        <v>2023760</v>
      </c>
      <c r="J454" s="2">
        <v>4264000</v>
      </c>
      <c r="K454" s="5">
        <f t="shared" si="28"/>
        <v>105235520</v>
      </c>
      <c r="L454">
        <v>24</v>
      </c>
      <c r="M454" t="s">
        <v>1318</v>
      </c>
      <c r="N454" t="s">
        <v>677</v>
      </c>
    </row>
    <row r="455" spans="1:14" x14ac:dyDescent="0.45">
      <c r="A455">
        <v>1436</v>
      </c>
      <c r="B455" t="s">
        <v>790</v>
      </c>
      <c r="C455" t="s">
        <v>1316</v>
      </c>
      <c r="D455" t="s">
        <v>1319</v>
      </c>
      <c r="E455">
        <v>3</v>
      </c>
      <c r="H455" s="2">
        <v>78000</v>
      </c>
      <c r="I455" s="5">
        <f t="shared" si="27"/>
        <v>1925040</v>
      </c>
      <c r="J455" s="2">
        <v>4056000</v>
      </c>
      <c r="K455" s="5">
        <f t="shared" si="28"/>
        <v>100102080</v>
      </c>
      <c r="L455">
        <v>30</v>
      </c>
      <c r="M455" t="s">
        <v>17</v>
      </c>
      <c r="N455" t="s">
        <v>106</v>
      </c>
    </row>
    <row r="456" spans="1:14" x14ac:dyDescent="0.45">
      <c r="A456">
        <v>1437</v>
      </c>
      <c r="B456" t="s">
        <v>790</v>
      </c>
      <c r="C456" t="s">
        <v>1316</v>
      </c>
      <c r="D456" t="s">
        <v>1320</v>
      </c>
      <c r="E456">
        <v>4</v>
      </c>
      <c r="H456" s="2">
        <v>77000</v>
      </c>
      <c r="I456" s="5">
        <f t="shared" si="27"/>
        <v>1900360</v>
      </c>
      <c r="J456" s="2">
        <v>4004000</v>
      </c>
      <c r="K456" s="5">
        <f t="shared" si="28"/>
        <v>98818720</v>
      </c>
      <c r="L456">
        <v>32</v>
      </c>
      <c r="M456" t="s">
        <v>28</v>
      </c>
      <c r="N456" t="s">
        <v>913</v>
      </c>
    </row>
    <row r="457" spans="1:14" x14ac:dyDescent="0.45">
      <c r="A457">
        <v>1438</v>
      </c>
      <c r="B457" t="s">
        <v>790</v>
      </c>
      <c r="C457" t="s">
        <v>1316</v>
      </c>
      <c r="D457" t="s">
        <v>1321</v>
      </c>
      <c r="E457">
        <v>5</v>
      </c>
      <c r="H457" s="2">
        <v>58000</v>
      </c>
      <c r="I457" s="5">
        <f t="shared" si="27"/>
        <v>1431440</v>
      </c>
      <c r="J457" s="2">
        <v>3016000</v>
      </c>
      <c r="K457" s="5">
        <f t="shared" si="28"/>
        <v>74434880</v>
      </c>
      <c r="L457">
        <v>26</v>
      </c>
      <c r="M457" t="s">
        <v>52</v>
      </c>
      <c r="N457" t="s">
        <v>677</v>
      </c>
    </row>
    <row r="458" spans="1:14" x14ac:dyDescent="0.45">
      <c r="A458">
        <v>1439</v>
      </c>
      <c r="B458" t="s">
        <v>790</v>
      </c>
      <c r="C458" t="s">
        <v>1316</v>
      </c>
      <c r="D458" t="s">
        <v>1322</v>
      </c>
      <c r="E458">
        <v>6</v>
      </c>
      <c r="H458" s="2">
        <v>49000</v>
      </c>
      <c r="I458" s="5">
        <f t="shared" si="27"/>
        <v>1209320</v>
      </c>
      <c r="J458" s="2">
        <v>2548000</v>
      </c>
      <c r="K458" s="5">
        <f t="shared" si="28"/>
        <v>62884640</v>
      </c>
      <c r="L458">
        <v>24</v>
      </c>
      <c r="M458" t="s">
        <v>45</v>
      </c>
      <c r="N458" t="s">
        <v>34</v>
      </c>
    </row>
    <row r="459" spans="1:14" x14ac:dyDescent="0.45">
      <c r="A459">
        <v>1440</v>
      </c>
      <c r="B459" t="s">
        <v>790</v>
      </c>
      <c r="C459" t="s">
        <v>1316</v>
      </c>
      <c r="D459" t="s">
        <v>1323</v>
      </c>
      <c r="E459">
        <v>7</v>
      </c>
      <c r="H459" s="2">
        <v>46000</v>
      </c>
      <c r="I459" s="5">
        <f t="shared" si="27"/>
        <v>1135280</v>
      </c>
      <c r="J459" s="2">
        <v>2392000</v>
      </c>
      <c r="K459" s="5">
        <f t="shared" si="28"/>
        <v>59034560</v>
      </c>
      <c r="L459">
        <v>27</v>
      </c>
      <c r="M459" t="s">
        <v>73</v>
      </c>
      <c r="N459" t="s">
        <v>886</v>
      </c>
    </row>
    <row r="460" spans="1:14" x14ac:dyDescent="0.45">
      <c r="A460">
        <v>1441</v>
      </c>
      <c r="B460" t="s">
        <v>790</v>
      </c>
      <c r="C460" t="s">
        <v>1316</v>
      </c>
      <c r="D460" t="s">
        <v>1324</v>
      </c>
      <c r="E460">
        <v>8</v>
      </c>
      <c r="H460" s="2">
        <v>29000</v>
      </c>
      <c r="I460" s="5">
        <f t="shared" si="27"/>
        <v>715720</v>
      </c>
      <c r="J460" s="2">
        <v>1508000</v>
      </c>
      <c r="K460" s="5">
        <f t="shared" si="28"/>
        <v>37217440</v>
      </c>
      <c r="L460">
        <v>32</v>
      </c>
      <c r="M460" t="s">
        <v>1325</v>
      </c>
      <c r="N460" t="s">
        <v>923</v>
      </c>
    </row>
    <row r="461" spans="1:14" x14ac:dyDescent="0.45">
      <c r="A461">
        <v>1442</v>
      </c>
      <c r="B461" t="s">
        <v>790</v>
      </c>
      <c r="C461" t="s">
        <v>1316</v>
      </c>
      <c r="D461" t="s">
        <v>1326</v>
      </c>
      <c r="E461">
        <v>9</v>
      </c>
      <c r="H461" s="2">
        <v>25000</v>
      </c>
      <c r="I461" s="5">
        <f t="shared" si="27"/>
        <v>617000</v>
      </c>
      <c r="J461" s="2">
        <v>1300000</v>
      </c>
      <c r="K461" s="5">
        <f t="shared" si="28"/>
        <v>32084000</v>
      </c>
      <c r="L461">
        <v>30</v>
      </c>
      <c r="M461" t="s">
        <v>28</v>
      </c>
      <c r="N461" t="s">
        <v>677</v>
      </c>
    </row>
    <row r="462" spans="1:14" x14ac:dyDescent="0.45">
      <c r="A462">
        <v>1443</v>
      </c>
      <c r="B462" t="s">
        <v>790</v>
      </c>
      <c r="C462" t="s">
        <v>1316</v>
      </c>
      <c r="D462" t="s">
        <v>1327</v>
      </c>
      <c r="E462">
        <v>10</v>
      </c>
      <c r="H462" s="2">
        <v>24000</v>
      </c>
      <c r="I462" s="5">
        <f t="shared" si="27"/>
        <v>592320</v>
      </c>
      <c r="J462" s="2">
        <v>1248000</v>
      </c>
      <c r="K462" s="5">
        <f t="shared" si="28"/>
        <v>30800640</v>
      </c>
      <c r="L462">
        <v>24</v>
      </c>
      <c r="M462" t="s">
        <v>17</v>
      </c>
      <c r="N462" t="s">
        <v>57</v>
      </c>
    </row>
    <row r="463" spans="1:14" x14ac:dyDescent="0.45">
      <c r="A463">
        <v>1444</v>
      </c>
      <c r="B463" t="s">
        <v>790</v>
      </c>
      <c r="C463" t="s">
        <v>1316</v>
      </c>
      <c r="D463" t="s">
        <v>1328</v>
      </c>
      <c r="E463">
        <v>11</v>
      </c>
      <c r="H463" s="2">
        <v>23000</v>
      </c>
      <c r="I463" s="5">
        <f t="shared" si="27"/>
        <v>567640</v>
      </c>
      <c r="J463" s="2">
        <v>1196000</v>
      </c>
      <c r="K463" s="5">
        <f t="shared" si="28"/>
        <v>29517280</v>
      </c>
      <c r="L463">
        <v>30</v>
      </c>
      <c r="M463" t="s">
        <v>59</v>
      </c>
      <c r="N463" t="s">
        <v>1329</v>
      </c>
    </row>
    <row r="464" spans="1:14" x14ac:dyDescent="0.45">
      <c r="A464">
        <v>1445</v>
      </c>
      <c r="B464" t="s">
        <v>790</v>
      </c>
      <c r="C464" t="s">
        <v>1316</v>
      </c>
      <c r="D464" t="s">
        <v>1330</v>
      </c>
      <c r="E464">
        <v>12</v>
      </c>
      <c r="H464" s="2">
        <v>19000</v>
      </c>
      <c r="I464" s="5">
        <f t="shared" si="27"/>
        <v>468920</v>
      </c>
      <c r="J464" s="2">
        <v>988000</v>
      </c>
      <c r="K464" s="5">
        <f t="shared" si="28"/>
        <v>24383840</v>
      </c>
      <c r="L464">
        <v>28</v>
      </c>
      <c r="M464" t="s">
        <v>70</v>
      </c>
      <c r="N464" t="s">
        <v>525</v>
      </c>
    </row>
    <row r="465" spans="1:14" x14ac:dyDescent="0.45">
      <c r="A465">
        <v>1446</v>
      </c>
      <c r="B465" t="s">
        <v>790</v>
      </c>
      <c r="C465" t="s">
        <v>1316</v>
      </c>
      <c r="D465" t="s">
        <v>1331</v>
      </c>
      <c r="E465">
        <v>13</v>
      </c>
      <c r="H465" s="2">
        <v>19000</v>
      </c>
      <c r="I465" s="5">
        <f t="shared" si="27"/>
        <v>468920</v>
      </c>
      <c r="J465" s="2">
        <v>988000</v>
      </c>
      <c r="K465" s="5">
        <f t="shared" si="28"/>
        <v>24383840</v>
      </c>
      <c r="L465">
        <v>24</v>
      </c>
      <c r="M465" t="s">
        <v>20</v>
      </c>
      <c r="N465" t="s">
        <v>677</v>
      </c>
    </row>
    <row r="466" spans="1:14" x14ac:dyDescent="0.45">
      <c r="A466">
        <v>1447</v>
      </c>
      <c r="B466" t="s">
        <v>790</v>
      </c>
      <c r="C466" t="s">
        <v>1316</v>
      </c>
      <c r="D466" t="s">
        <v>1332</v>
      </c>
      <c r="E466">
        <v>14</v>
      </c>
      <c r="H466" s="2">
        <v>15000</v>
      </c>
      <c r="I466" s="5">
        <f t="shared" si="27"/>
        <v>370200</v>
      </c>
      <c r="J466" s="2">
        <v>780000</v>
      </c>
      <c r="K466" s="5">
        <f t="shared" si="28"/>
        <v>19250400</v>
      </c>
      <c r="L466">
        <v>27</v>
      </c>
      <c r="M466" t="s">
        <v>1132</v>
      </c>
      <c r="N466" t="s">
        <v>677</v>
      </c>
    </row>
    <row r="467" spans="1:14" x14ac:dyDescent="0.45">
      <c r="A467">
        <v>1448</v>
      </c>
      <c r="B467" t="s">
        <v>790</v>
      </c>
      <c r="C467" t="s">
        <v>1316</v>
      </c>
      <c r="D467" t="s">
        <v>1333</v>
      </c>
      <c r="E467">
        <v>15</v>
      </c>
      <c r="H467" s="2">
        <v>12000</v>
      </c>
      <c r="I467" s="5">
        <f t="shared" si="27"/>
        <v>296160</v>
      </c>
      <c r="J467" s="2">
        <v>624000</v>
      </c>
      <c r="K467" s="5">
        <f t="shared" si="28"/>
        <v>15400320</v>
      </c>
      <c r="L467">
        <v>24</v>
      </c>
      <c r="M467" t="s">
        <v>17</v>
      </c>
      <c r="N467" t="s">
        <v>317</v>
      </c>
    </row>
    <row r="468" spans="1:14" x14ac:dyDescent="0.45">
      <c r="A468">
        <v>1449</v>
      </c>
      <c r="B468" t="s">
        <v>790</v>
      </c>
      <c r="C468" t="s">
        <v>1316</v>
      </c>
      <c r="D468" t="s">
        <v>1273</v>
      </c>
      <c r="E468">
        <v>16</v>
      </c>
      <c r="H468" s="2">
        <v>12000</v>
      </c>
      <c r="I468" s="5">
        <f t="shared" si="27"/>
        <v>296160</v>
      </c>
      <c r="J468" s="2">
        <v>624000</v>
      </c>
      <c r="K468" s="5">
        <f t="shared" si="28"/>
        <v>15400320</v>
      </c>
      <c r="L468">
        <v>24</v>
      </c>
      <c r="M468" t="s">
        <v>45</v>
      </c>
      <c r="N468" t="s">
        <v>106</v>
      </c>
    </row>
    <row r="469" spans="1:14" x14ac:dyDescent="0.45">
      <c r="A469">
        <v>1450</v>
      </c>
      <c r="B469" t="s">
        <v>790</v>
      </c>
      <c r="C469" t="s">
        <v>1316</v>
      </c>
      <c r="D469" t="s">
        <v>1334</v>
      </c>
      <c r="E469">
        <v>17</v>
      </c>
      <c r="H469" s="2">
        <v>8400</v>
      </c>
      <c r="I469" s="5">
        <f t="shared" si="27"/>
        <v>207312</v>
      </c>
      <c r="J469" s="2">
        <v>436800</v>
      </c>
      <c r="K469" s="5">
        <f t="shared" si="28"/>
        <v>10780224</v>
      </c>
      <c r="L469">
        <v>28</v>
      </c>
      <c r="M469" t="s">
        <v>96</v>
      </c>
      <c r="N469" t="s">
        <v>317</v>
      </c>
    </row>
    <row r="470" spans="1:14" x14ac:dyDescent="0.45">
      <c r="A470">
        <v>1451</v>
      </c>
      <c r="B470" t="s">
        <v>790</v>
      </c>
      <c r="C470" t="s">
        <v>1316</v>
      </c>
      <c r="D470" t="s">
        <v>1335</v>
      </c>
      <c r="E470">
        <v>18</v>
      </c>
      <c r="H470" s="2">
        <v>8300</v>
      </c>
      <c r="I470" s="5">
        <f t="shared" si="27"/>
        <v>204844</v>
      </c>
      <c r="J470" s="2">
        <v>431600</v>
      </c>
      <c r="K470" s="5">
        <f t="shared" si="28"/>
        <v>10651888</v>
      </c>
      <c r="L470">
        <v>18</v>
      </c>
      <c r="M470" t="s">
        <v>43</v>
      </c>
      <c r="N470" t="s">
        <v>173</v>
      </c>
    </row>
    <row r="471" spans="1:14" x14ac:dyDescent="0.45">
      <c r="A471">
        <v>1452</v>
      </c>
      <c r="B471" t="s">
        <v>790</v>
      </c>
      <c r="C471" t="s">
        <v>1316</v>
      </c>
      <c r="D471" t="s">
        <v>1336</v>
      </c>
      <c r="E471">
        <v>19</v>
      </c>
      <c r="H471" s="2">
        <v>8000</v>
      </c>
      <c r="I471" s="5">
        <f t="shared" si="27"/>
        <v>197440</v>
      </c>
      <c r="J471" s="2">
        <v>416000</v>
      </c>
      <c r="K471" s="5">
        <f t="shared" si="28"/>
        <v>10266880</v>
      </c>
      <c r="L471">
        <v>23</v>
      </c>
      <c r="M471" t="s">
        <v>26</v>
      </c>
      <c r="N471" t="s">
        <v>812</v>
      </c>
    </row>
    <row r="472" spans="1:14" x14ac:dyDescent="0.45">
      <c r="A472">
        <v>1453</v>
      </c>
      <c r="B472" t="s">
        <v>790</v>
      </c>
      <c r="C472" t="s">
        <v>1316</v>
      </c>
      <c r="D472" t="s">
        <v>1337</v>
      </c>
      <c r="E472">
        <v>20</v>
      </c>
      <c r="H472" s="2">
        <v>7200</v>
      </c>
      <c r="I472" s="5">
        <f t="shared" si="27"/>
        <v>177696</v>
      </c>
      <c r="J472" s="2">
        <v>374400</v>
      </c>
      <c r="K472" s="5">
        <f t="shared" si="28"/>
        <v>9240192</v>
      </c>
      <c r="L472">
        <v>21</v>
      </c>
      <c r="M472" t="s">
        <v>63</v>
      </c>
      <c r="N472" t="s">
        <v>677</v>
      </c>
    </row>
    <row r="473" spans="1:14" x14ac:dyDescent="0.45">
      <c r="A473">
        <v>1454</v>
      </c>
      <c r="B473" t="s">
        <v>790</v>
      </c>
      <c r="C473" t="s">
        <v>1316</v>
      </c>
      <c r="D473" t="s">
        <v>1338</v>
      </c>
      <c r="E473">
        <v>21</v>
      </c>
      <c r="H473" s="2">
        <v>7200</v>
      </c>
      <c r="I473" s="5">
        <f t="shared" si="27"/>
        <v>177696</v>
      </c>
      <c r="J473" s="2">
        <v>374400</v>
      </c>
      <c r="K473" s="5">
        <f t="shared" si="28"/>
        <v>9240192</v>
      </c>
      <c r="L473">
        <v>21</v>
      </c>
      <c r="M473" t="s">
        <v>38</v>
      </c>
      <c r="N473" t="s">
        <v>677</v>
      </c>
    </row>
    <row r="474" spans="1:14" x14ac:dyDescent="0.45">
      <c r="A474">
        <v>1455</v>
      </c>
      <c r="B474" t="s">
        <v>790</v>
      </c>
      <c r="C474" t="s">
        <v>1316</v>
      </c>
      <c r="D474" t="s">
        <v>1339</v>
      </c>
      <c r="E474">
        <v>22</v>
      </c>
      <c r="H474" s="2">
        <v>7000</v>
      </c>
      <c r="I474" s="5">
        <f t="shared" si="27"/>
        <v>172760</v>
      </c>
      <c r="J474" s="2">
        <v>364000</v>
      </c>
      <c r="K474" s="5">
        <f t="shared" si="28"/>
        <v>8983520</v>
      </c>
      <c r="L474">
        <v>22</v>
      </c>
      <c r="M474" t="s">
        <v>96</v>
      </c>
      <c r="N474" t="s">
        <v>886</v>
      </c>
    </row>
    <row r="475" spans="1:14" x14ac:dyDescent="0.45">
      <c r="A475">
        <v>1456</v>
      </c>
      <c r="B475" t="s">
        <v>790</v>
      </c>
      <c r="C475" t="s">
        <v>1316</v>
      </c>
      <c r="D475" t="s">
        <v>1340</v>
      </c>
      <c r="E475">
        <v>23</v>
      </c>
      <c r="H475" s="2">
        <v>6600</v>
      </c>
      <c r="I475" s="5">
        <f t="shared" si="27"/>
        <v>162888</v>
      </c>
      <c r="J475" s="2">
        <v>343200</v>
      </c>
      <c r="K475" s="5">
        <f t="shared" si="28"/>
        <v>8470176</v>
      </c>
      <c r="L475">
        <v>23</v>
      </c>
      <c r="M475" t="s">
        <v>72</v>
      </c>
      <c r="N475" t="s">
        <v>677</v>
      </c>
    </row>
    <row r="476" spans="1:14" x14ac:dyDescent="0.45">
      <c r="A476">
        <v>1457</v>
      </c>
      <c r="B476" t="s">
        <v>790</v>
      </c>
      <c r="C476" t="s">
        <v>1316</v>
      </c>
      <c r="D476" t="s">
        <v>1341</v>
      </c>
      <c r="E476">
        <v>24</v>
      </c>
      <c r="H476" s="2">
        <v>5400</v>
      </c>
      <c r="I476" s="5">
        <f t="shared" si="27"/>
        <v>133272</v>
      </c>
      <c r="J476" s="2">
        <v>280800</v>
      </c>
      <c r="K476" s="5">
        <f t="shared" si="28"/>
        <v>6930144</v>
      </c>
      <c r="L476">
        <v>23</v>
      </c>
      <c r="M476" t="s">
        <v>28</v>
      </c>
      <c r="N476" t="s">
        <v>677</v>
      </c>
    </row>
    <row r="477" spans="1:14" x14ac:dyDescent="0.45">
      <c r="A477">
        <v>1458</v>
      </c>
      <c r="B477" t="s">
        <v>790</v>
      </c>
      <c r="C477" t="s">
        <v>1316</v>
      </c>
      <c r="D477" t="s">
        <v>1342</v>
      </c>
      <c r="E477">
        <v>25</v>
      </c>
      <c r="H477" s="2">
        <v>5000</v>
      </c>
      <c r="I477" s="5">
        <f t="shared" si="27"/>
        <v>123400</v>
      </c>
      <c r="J477" s="2">
        <v>260000</v>
      </c>
      <c r="K477" s="5">
        <f t="shared" si="28"/>
        <v>6416800</v>
      </c>
      <c r="L477">
        <v>22</v>
      </c>
      <c r="M477" t="s">
        <v>50</v>
      </c>
      <c r="N477" t="s">
        <v>677</v>
      </c>
    </row>
    <row r="478" spans="1:14" x14ac:dyDescent="0.45">
      <c r="A478">
        <v>1459</v>
      </c>
      <c r="B478" t="s">
        <v>790</v>
      </c>
      <c r="C478" t="s">
        <v>1316</v>
      </c>
      <c r="D478" t="s">
        <v>1343</v>
      </c>
      <c r="E478">
        <v>26</v>
      </c>
      <c r="H478" s="2">
        <v>3200</v>
      </c>
      <c r="I478" s="5">
        <f t="shared" si="27"/>
        <v>78976</v>
      </c>
      <c r="J478" s="2">
        <v>166400</v>
      </c>
      <c r="K478" s="5">
        <f t="shared" si="28"/>
        <v>4106752</v>
      </c>
      <c r="L478">
        <v>20</v>
      </c>
      <c r="M478" t="s">
        <v>28</v>
      </c>
      <c r="N478" t="s">
        <v>1344</v>
      </c>
    </row>
    <row r="479" spans="1:14" x14ac:dyDescent="0.45">
      <c r="A479">
        <v>1460</v>
      </c>
      <c r="B479" t="s">
        <v>790</v>
      </c>
      <c r="C479" t="s">
        <v>1316</v>
      </c>
      <c r="D479" t="s">
        <v>1345</v>
      </c>
      <c r="E479">
        <v>27</v>
      </c>
      <c r="H479" s="2">
        <v>3000</v>
      </c>
      <c r="I479" s="5">
        <f t="shared" si="27"/>
        <v>74040</v>
      </c>
      <c r="J479" s="2">
        <v>156000</v>
      </c>
      <c r="K479" s="5">
        <f t="shared" si="28"/>
        <v>3850080</v>
      </c>
      <c r="L479">
        <v>19</v>
      </c>
      <c r="M479" t="s">
        <v>66</v>
      </c>
      <c r="N479" t="s">
        <v>317</v>
      </c>
    </row>
    <row r="480" spans="1:14" x14ac:dyDescent="0.45">
      <c r="A480">
        <v>1461</v>
      </c>
      <c r="B480" t="s">
        <v>790</v>
      </c>
      <c r="C480" t="s">
        <v>1346</v>
      </c>
      <c r="D480" t="s">
        <v>1347</v>
      </c>
      <c r="E480">
        <v>1</v>
      </c>
      <c r="H480" s="2">
        <v>63000</v>
      </c>
      <c r="I480" s="5">
        <f t="shared" si="27"/>
        <v>1554840</v>
      </c>
      <c r="J480" s="2">
        <v>3276000</v>
      </c>
      <c r="K480" s="5">
        <f t="shared" si="28"/>
        <v>80851680</v>
      </c>
      <c r="L480">
        <v>24</v>
      </c>
      <c r="M480" t="s">
        <v>17</v>
      </c>
      <c r="N480" t="s">
        <v>677</v>
      </c>
    </row>
    <row r="481" spans="1:14" x14ac:dyDescent="0.45">
      <c r="A481">
        <v>1462</v>
      </c>
      <c r="B481" t="s">
        <v>790</v>
      </c>
      <c r="C481" t="s">
        <v>1346</v>
      </c>
      <c r="D481" t="s">
        <v>1348</v>
      </c>
      <c r="E481">
        <v>2</v>
      </c>
      <c r="H481" s="2">
        <v>63000</v>
      </c>
      <c r="I481" s="5">
        <f t="shared" si="27"/>
        <v>1554840</v>
      </c>
      <c r="J481" s="2">
        <v>3276000</v>
      </c>
      <c r="K481" s="5">
        <f t="shared" si="28"/>
        <v>80851680</v>
      </c>
      <c r="L481">
        <v>32</v>
      </c>
      <c r="M481" t="s">
        <v>939</v>
      </c>
      <c r="N481" t="s">
        <v>677</v>
      </c>
    </row>
    <row r="482" spans="1:14" x14ac:dyDescent="0.45">
      <c r="A482">
        <v>1463</v>
      </c>
      <c r="B482" t="s">
        <v>790</v>
      </c>
      <c r="C482" t="s">
        <v>1346</v>
      </c>
      <c r="D482" t="s">
        <v>1349</v>
      </c>
      <c r="E482">
        <v>3</v>
      </c>
      <c r="H482" s="2">
        <v>62000</v>
      </c>
      <c r="I482" s="5">
        <f t="shared" si="27"/>
        <v>1530160</v>
      </c>
      <c r="J482" s="2">
        <v>3224000</v>
      </c>
      <c r="K482" s="5">
        <f t="shared" si="28"/>
        <v>79568320</v>
      </c>
      <c r="L482">
        <v>30</v>
      </c>
      <c r="M482" t="s">
        <v>64</v>
      </c>
      <c r="N482" t="s">
        <v>317</v>
      </c>
    </row>
    <row r="483" spans="1:14" x14ac:dyDescent="0.45">
      <c r="A483">
        <v>1464</v>
      </c>
      <c r="B483" t="s">
        <v>790</v>
      </c>
      <c r="C483" t="s">
        <v>1346</v>
      </c>
      <c r="D483" t="s">
        <v>1350</v>
      </c>
      <c r="E483">
        <v>4</v>
      </c>
      <c r="H483" s="2">
        <v>60000</v>
      </c>
      <c r="I483" s="5">
        <f t="shared" si="27"/>
        <v>1480800</v>
      </c>
      <c r="J483" s="2">
        <v>3120000</v>
      </c>
      <c r="K483" s="5">
        <f t="shared" si="28"/>
        <v>77001600</v>
      </c>
      <c r="L483">
        <v>29</v>
      </c>
      <c r="M483" t="s">
        <v>61</v>
      </c>
      <c r="N483" t="s">
        <v>677</v>
      </c>
    </row>
    <row r="484" spans="1:14" x14ac:dyDescent="0.45">
      <c r="A484">
        <v>1465</v>
      </c>
      <c r="B484" t="s">
        <v>790</v>
      </c>
      <c r="C484" t="s">
        <v>1346</v>
      </c>
      <c r="D484" t="s">
        <v>1351</v>
      </c>
      <c r="E484">
        <v>5</v>
      </c>
      <c r="H484" s="2">
        <v>47000</v>
      </c>
      <c r="I484" s="5">
        <f t="shared" si="27"/>
        <v>1159960</v>
      </c>
      <c r="J484" s="2">
        <v>2444000</v>
      </c>
      <c r="K484" s="5">
        <f t="shared" si="28"/>
        <v>60317920</v>
      </c>
      <c r="L484">
        <v>35</v>
      </c>
      <c r="M484" t="s">
        <v>17</v>
      </c>
      <c r="N484" t="s">
        <v>677</v>
      </c>
    </row>
    <row r="485" spans="1:14" x14ac:dyDescent="0.45">
      <c r="A485">
        <v>1466</v>
      </c>
      <c r="B485" t="s">
        <v>790</v>
      </c>
      <c r="C485" t="s">
        <v>1346</v>
      </c>
      <c r="D485" t="s">
        <v>1352</v>
      </c>
      <c r="E485">
        <v>6</v>
      </c>
      <c r="H485" s="2">
        <v>44000</v>
      </c>
      <c r="I485" s="5">
        <f t="shared" si="27"/>
        <v>1085920</v>
      </c>
      <c r="J485" s="2">
        <v>2288000</v>
      </c>
      <c r="K485" s="5">
        <f t="shared" si="28"/>
        <v>56467840</v>
      </c>
      <c r="L485">
        <v>33</v>
      </c>
      <c r="M485" t="s">
        <v>26</v>
      </c>
      <c r="N485" t="s">
        <v>677</v>
      </c>
    </row>
    <row r="486" spans="1:14" x14ac:dyDescent="0.45">
      <c r="A486">
        <v>1467</v>
      </c>
      <c r="B486" t="s">
        <v>790</v>
      </c>
      <c r="C486" t="s">
        <v>1346</v>
      </c>
      <c r="D486" t="s">
        <v>1353</v>
      </c>
      <c r="E486">
        <v>7</v>
      </c>
      <c r="H486" s="2">
        <v>40000</v>
      </c>
      <c r="I486" s="5">
        <f t="shared" si="27"/>
        <v>987200</v>
      </c>
      <c r="J486" s="2">
        <v>2080000</v>
      </c>
      <c r="K486" s="5">
        <f t="shared" si="28"/>
        <v>51334400</v>
      </c>
      <c r="L486">
        <v>29</v>
      </c>
      <c r="M486" t="s">
        <v>28</v>
      </c>
      <c r="N486" t="s">
        <v>18</v>
      </c>
    </row>
    <row r="487" spans="1:14" x14ac:dyDescent="0.45">
      <c r="A487">
        <v>1468</v>
      </c>
      <c r="B487" t="s">
        <v>790</v>
      </c>
      <c r="C487" t="s">
        <v>1346</v>
      </c>
      <c r="D487" t="s">
        <v>1354</v>
      </c>
      <c r="E487">
        <v>8</v>
      </c>
      <c r="H487" s="2">
        <v>39000</v>
      </c>
      <c r="I487" s="5">
        <f t="shared" si="27"/>
        <v>962520</v>
      </c>
      <c r="J487" s="2">
        <v>2028000</v>
      </c>
      <c r="K487" s="5">
        <f t="shared" si="28"/>
        <v>50051040</v>
      </c>
      <c r="L487">
        <v>32</v>
      </c>
      <c r="M487" t="s">
        <v>28</v>
      </c>
      <c r="N487" t="s">
        <v>677</v>
      </c>
    </row>
    <row r="488" spans="1:14" x14ac:dyDescent="0.45">
      <c r="A488">
        <v>1469</v>
      </c>
      <c r="B488" t="s">
        <v>790</v>
      </c>
      <c r="C488" t="s">
        <v>1346</v>
      </c>
      <c r="D488" t="s">
        <v>1355</v>
      </c>
      <c r="E488">
        <v>9</v>
      </c>
      <c r="H488" s="2">
        <v>38000</v>
      </c>
      <c r="I488" s="5">
        <f t="shared" si="27"/>
        <v>937840</v>
      </c>
      <c r="J488" s="2">
        <v>1976000</v>
      </c>
      <c r="K488" s="5">
        <f t="shared" si="28"/>
        <v>48767680</v>
      </c>
      <c r="L488">
        <v>27</v>
      </c>
      <c r="M488" t="s">
        <v>45</v>
      </c>
      <c r="N488" t="s">
        <v>677</v>
      </c>
    </row>
    <row r="489" spans="1:14" x14ac:dyDescent="0.45">
      <c r="A489">
        <v>1470</v>
      </c>
      <c r="B489" t="s">
        <v>790</v>
      </c>
      <c r="C489" t="s">
        <v>1346</v>
      </c>
      <c r="D489" t="s">
        <v>951</v>
      </c>
      <c r="E489">
        <v>10</v>
      </c>
      <c r="H489" s="2">
        <v>37000</v>
      </c>
      <c r="I489" s="5">
        <f t="shared" si="27"/>
        <v>913160</v>
      </c>
      <c r="J489" s="2">
        <v>1924000</v>
      </c>
      <c r="K489" s="5">
        <f t="shared" si="28"/>
        <v>47484320</v>
      </c>
      <c r="L489">
        <v>29</v>
      </c>
      <c r="M489" t="s">
        <v>146</v>
      </c>
      <c r="N489" t="s">
        <v>953</v>
      </c>
    </row>
    <row r="490" spans="1:14" x14ac:dyDescent="0.45">
      <c r="A490">
        <v>1471</v>
      </c>
      <c r="B490" t="s">
        <v>790</v>
      </c>
      <c r="C490" t="s">
        <v>1346</v>
      </c>
      <c r="D490" t="s">
        <v>1356</v>
      </c>
      <c r="E490">
        <v>11</v>
      </c>
      <c r="H490" s="2">
        <v>32000</v>
      </c>
      <c r="I490" s="5">
        <f t="shared" si="27"/>
        <v>789760</v>
      </c>
      <c r="J490" s="2">
        <v>1664000</v>
      </c>
      <c r="K490" s="5">
        <f t="shared" si="28"/>
        <v>41067520</v>
      </c>
      <c r="L490">
        <v>25</v>
      </c>
      <c r="M490" t="s">
        <v>52</v>
      </c>
      <c r="N490" t="s">
        <v>677</v>
      </c>
    </row>
    <row r="491" spans="1:14" x14ac:dyDescent="0.45">
      <c r="A491">
        <v>1472</v>
      </c>
      <c r="B491" t="s">
        <v>790</v>
      </c>
      <c r="C491" t="s">
        <v>1346</v>
      </c>
      <c r="D491" t="s">
        <v>1357</v>
      </c>
      <c r="E491">
        <v>12</v>
      </c>
      <c r="H491" s="2">
        <v>27000</v>
      </c>
      <c r="I491" s="5">
        <f t="shared" si="27"/>
        <v>666360</v>
      </c>
      <c r="J491" s="2">
        <v>1404000</v>
      </c>
      <c r="K491" s="5">
        <f t="shared" si="28"/>
        <v>34650720</v>
      </c>
      <c r="L491">
        <v>23</v>
      </c>
      <c r="M491" t="s">
        <v>540</v>
      </c>
      <c r="N491" t="s">
        <v>18</v>
      </c>
    </row>
    <row r="492" spans="1:14" x14ac:dyDescent="0.45">
      <c r="A492">
        <v>1473</v>
      </c>
      <c r="B492" t="s">
        <v>790</v>
      </c>
      <c r="C492" t="s">
        <v>1346</v>
      </c>
      <c r="D492" t="s">
        <v>1358</v>
      </c>
      <c r="E492">
        <v>13</v>
      </c>
      <c r="H492" s="2">
        <v>26000</v>
      </c>
      <c r="I492" s="5">
        <f t="shared" si="27"/>
        <v>641680</v>
      </c>
      <c r="J492" s="2">
        <v>1352000</v>
      </c>
      <c r="K492" s="5">
        <f t="shared" si="28"/>
        <v>33367360</v>
      </c>
      <c r="L492">
        <v>29</v>
      </c>
      <c r="M492" t="s">
        <v>66</v>
      </c>
      <c r="N492" t="s">
        <v>677</v>
      </c>
    </row>
    <row r="493" spans="1:14" x14ac:dyDescent="0.45">
      <c r="A493">
        <v>1474</v>
      </c>
      <c r="B493" t="s">
        <v>790</v>
      </c>
      <c r="C493" t="s">
        <v>1346</v>
      </c>
      <c r="D493" t="s">
        <v>1359</v>
      </c>
      <c r="E493">
        <v>14</v>
      </c>
      <c r="H493" s="2">
        <v>26000</v>
      </c>
      <c r="I493" s="5">
        <f t="shared" si="27"/>
        <v>641680</v>
      </c>
      <c r="J493" s="2">
        <v>1352000</v>
      </c>
      <c r="K493" s="5">
        <f t="shared" si="28"/>
        <v>33367360</v>
      </c>
      <c r="L493">
        <v>26</v>
      </c>
      <c r="M493" t="s">
        <v>40</v>
      </c>
      <c r="N493" t="s">
        <v>677</v>
      </c>
    </row>
    <row r="494" spans="1:14" x14ac:dyDescent="0.45">
      <c r="A494">
        <v>1475</v>
      </c>
      <c r="B494" t="s">
        <v>790</v>
      </c>
      <c r="C494" t="s">
        <v>1346</v>
      </c>
      <c r="D494" t="s">
        <v>1360</v>
      </c>
      <c r="E494">
        <v>15</v>
      </c>
      <c r="H494" s="2">
        <v>25000</v>
      </c>
      <c r="I494" s="5">
        <f t="shared" si="27"/>
        <v>617000</v>
      </c>
      <c r="J494" s="2">
        <v>1300000</v>
      </c>
      <c r="K494" s="5">
        <f t="shared" si="28"/>
        <v>32084000</v>
      </c>
      <c r="L494">
        <v>24</v>
      </c>
      <c r="M494" t="s">
        <v>73</v>
      </c>
      <c r="N494" t="s">
        <v>913</v>
      </c>
    </row>
    <row r="495" spans="1:14" x14ac:dyDescent="0.45">
      <c r="A495">
        <v>1476</v>
      </c>
      <c r="B495" t="s">
        <v>790</v>
      </c>
      <c r="C495" t="s">
        <v>1346</v>
      </c>
      <c r="D495" t="s">
        <v>1361</v>
      </c>
      <c r="E495">
        <v>16</v>
      </c>
      <c r="H495" s="2">
        <v>24000</v>
      </c>
      <c r="I495" s="5">
        <f t="shared" si="27"/>
        <v>592320</v>
      </c>
      <c r="J495" s="2">
        <v>1248000</v>
      </c>
      <c r="K495" s="5">
        <f t="shared" si="28"/>
        <v>30800640</v>
      </c>
      <c r="L495">
        <v>33</v>
      </c>
      <c r="M495" t="s">
        <v>26</v>
      </c>
      <c r="N495" t="s">
        <v>317</v>
      </c>
    </row>
    <row r="496" spans="1:14" x14ac:dyDescent="0.45">
      <c r="A496">
        <v>1477</v>
      </c>
      <c r="B496" t="s">
        <v>790</v>
      </c>
      <c r="C496" t="s">
        <v>1346</v>
      </c>
      <c r="D496" t="s">
        <v>1362</v>
      </c>
      <c r="E496">
        <v>17</v>
      </c>
      <c r="H496" s="2">
        <v>24000</v>
      </c>
      <c r="I496" s="5">
        <f t="shared" si="27"/>
        <v>592320</v>
      </c>
      <c r="J496" s="2">
        <v>1248000</v>
      </c>
      <c r="K496" s="5">
        <f t="shared" si="28"/>
        <v>30800640</v>
      </c>
      <c r="L496">
        <v>24</v>
      </c>
      <c r="M496" t="s">
        <v>61</v>
      </c>
      <c r="N496" t="s">
        <v>451</v>
      </c>
    </row>
    <row r="497" spans="1:14" x14ac:dyDescent="0.45">
      <c r="A497">
        <v>1478</v>
      </c>
      <c r="B497" t="s">
        <v>790</v>
      </c>
      <c r="C497" t="s">
        <v>1346</v>
      </c>
      <c r="D497" t="s">
        <v>1363</v>
      </c>
      <c r="E497">
        <v>18</v>
      </c>
      <c r="H497" s="2">
        <v>23000</v>
      </c>
      <c r="I497" s="5">
        <f t="shared" si="27"/>
        <v>567640</v>
      </c>
      <c r="J497" s="2">
        <v>1196000</v>
      </c>
      <c r="K497" s="5">
        <f t="shared" si="28"/>
        <v>29517280</v>
      </c>
      <c r="L497">
        <v>28</v>
      </c>
      <c r="M497" t="s">
        <v>72</v>
      </c>
      <c r="N497" t="s">
        <v>677</v>
      </c>
    </row>
    <row r="498" spans="1:14" x14ac:dyDescent="0.45">
      <c r="A498">
        <v>1479</v>
      </c>
      <c r="B498" t="s">
        <v>790</v>
      </c>
      <c r="C498" t="s">
        <v>1346</v>
      </c>
      <c r="D498" t="s">
        <v>1364</v>
      </c>
      <c r="E498">
        <v>19</v>
      </c>
      <c r="H498" s="2">
        <v>22000</v>
      </c>
      <c r="I498" s="5">
        <f t="shared" si="27"/>
        <v>542960</v>
      </c>
      <c r="J498" s="2">
        <v>1144000</v>
      </c>
      <c r="K498" s="5">
        <f t="shared" si="28"/>
        <v>28233920</v>
      </c>
      <c r="L498">
        <v>28</v>
      </c>
      <c r="M498" t="s">
        <v>70</v>
      </c>
      <c r="N498" t="s">
        <v>975</v>
      </c>
    </row>
    <row r="499" spans="1:14" x14ac:dyDescent="0.45">
      <c r="A499">
        <v>1480</v>
      </c>
      <c r="B499" t="s">
        <v>790</v>
      </c>
      <c r="C499" t="s">
        <v>1346</v>
      </c>
      <c r="D499" t="s">
        <v>1365</v>
      </c>
      <c r="E499">
        <v>20</v>
      </c>
      <c r="H499" s="2">
        <v>22000</v>
      </c>
      <c r="I499" s="5">
        <f t="shared" si="27"/>
        <v>542960</v>
      </c>
      <c r="J499" s="2">
        <v>1144000</v>
      </c>
      <c r="K499" s="5">
        <f t="shared" si="28"/>
        <v>28233920</v>
      </c>
      <c r="L499">
        <v>22</v>
      </c>
      <c r="M499" t="s">
        <v>73</v>
      </c>
      <c r="N499" t="s">
        <v>197</v>
      </c>
    </row>
    <row r="500" spans="1:14" x14ac:dyDescent="0.45">
      <c r="A500">
        <v>1481</v>
      </c>
      <c r="B500" t="s">
        <v>790</v>
      </c>
      <c r="C500" t="s">
        <v>1346</v>
      </c>
      <c r="D500" t="s">
        <v>1366</v>
      </c>
      <c r="E500">
        <v>21</v>
      </c>
      <c r="H500" s="2">
        <v>21000</v>
      </c>
      <c r="I500" s="5">
        <f t="shared" si="27"/>
        <v>518280</v>
      </c>
      <c r="J500" s="2">
        <v>1092000</v>
      </c>
      <c r="K500" s="5">
        <f t="shared" si="28"/>
        <v>26950560</v>
      </c>
      <c r="L500">
        <v>30</v>
      </c>
      <c r="M500" t="s">
        <v>70</v>
      </c>
      <c r="N500" t="s">
        <v>677</v>
      </c>
    </row>
    <row r="501" spans="1:14" x14ac:dyDescent="0.45">
      <c r="A501">
        <v>1482</v>
      </c>
      <c r="B501" t="s">
        <v>790</v>
      </c>
      <c r="C501" t="s">
        <v>1346</v>
      </c>
      <c r="D501" t="s">
        <v>1367</v>
      </c>
      <c r="E501">
        <v>22</v>
      </c>
      <c r="H501" s="2">
        <v>19000</v>
      </c>
      <c r="I501" s="5">
        <f t="shared" si="27"/>
        <v>468920</v>
      </c>
      <c r="J501" s="2">
        <v>988000</v>
      </c>
      <c r="K501" s="5">
        <f t="shared" si="28"/>
        <v>24383840</v>
      </c>
      <c r="L501">
        <v>23</v>
      </c>
      <c r="M501" t="s">
        <v>22</v>
      </c>
      <c r="N501" t="s">
        <v>299</v>
      </c>
    </row>
    <row r="502" spans="1:14" x14ac:dyDescent="0.45">
      <c r="A502">
        <v>1483</v>
      </c>
      <c r="B502" t="s">
        <v>790</v>
      </c>
      <c r="C502" t="s">
        <v>1346</v>
      </c>
      <c r="D502" t="s">
        <v>1368</v>
      </c>
      <c r="E502">
        <v>23</v>
      </c>
      <c r="H502" s="2">
        <v>16000</v>
      </c>
      <c r="I502" s="5">
        <f t="shared" si="27"/>
        <v>394880</v>
      </c>
      <c r="J502" s="2">
        <v>832000</v>
      </c>
      <c r="K502" s="5">
        <f t="shared" si="28"/>
        <v>20533760</v>
      </c>
      <c r="L502">
        <v>29</v>
      </c>
      <c r="M502" t="s">
        <v>231</v>
      </c>
      <c r="N502" t="s">
        <v>677</v>
      </c>
    </row>
    <row r="503" spans="1:14" x14ac:dyDescent="0.45">
      <c r="A503">
        <v>1484</v>
      </c>
      <c r="B503" t="s">
        <v>790</v>
      </c>
      <c r="C503" t="s">
        <v>1346</v>
      </c>
      <c r="D503" t="s">
        <v>1369</v>
      </c>
      <c r="E503">
        <v>24</v>
      </c>
      <c r="H503" s="2">
        <v>14000</v>
      </c>
      <c r="I503" s="5">
        <f t="shared" si="27"/>
        <v>345520</v>
      </c>
      <c r="J503" s="2">
        <v>728000</v>
      </c>
      <c r="K503" s="5">
        <f t="shared" si="28"/>
        <v>17967040</v>
      </c>
      <c r="L503">
        <v>18</v>
      </c>
      <c r="M503" t="s">
        <v>20</v>
      </c>
      <c r="N503" t="s">
        <v>677</v>
      </c>
    </row>
    <row r="504" spans="1:14" x14ac:dyDescent="0.45">
      <c r="A504">
        <v>1485</v>
      </c>
      <c r="B504" t="s">
        <v>790</v>
      </c>
      <c r="C504" t="s">
        <v>1346</v>
      </c>
      <c r="D504" t="s">
        <v>1370</v>
      </c>
      <c r="E504">
        <v>25</v>
      </c>
      <c r="H504" s="2">
        <v>7400</v>
      </c>
      <c r="I504" s="5">
        <f t="shared" si="27"/>
        <v>182632</v>
      </c>
      <c r="J504" s="2">
        <v>384800</v>
      </c>
      <c r="K504" s="5">
        <f t="shared" si="28"/>
        <v>9496864</v>
      </c>
      <c r="L504">
        <v>25</v>
      </c>
      <c r="M504" t="s">
        <v>38</v>
      </c>
      <c r="N504" t="s">
        <v>677</v>
      </c>
    </row>
    <row r="505" spans="1:14" x14ac:dyDescent="0.45">
      <c r="A505">
        <v>1486</v>
      </c>
      <c r="B505" t="s">
        <v>790</v>
      </c>
      <c r="C505" t="s">
        <v>1371</v>
      </c>
      <c r="D505" t="s">
        <v>1372</v>
      </c>
      <c r="E505">
        <v>1</v>
      </c>
      <c r="H505" s="2">
        <v>45000</v>
      </c>
      <c r="I505" s="5">
        <f t="shared" si="27"/>
        <v>1110600</v>
      </c>
      <c r="J505" s="2">
        <v>2340000</v>
      </c>
      <c r="K505" s="5">
        <f t="shared" si="28"/>
        <v>57751200</v>
      </c>
      <c r="L505">
        <v>28</v>
      </c>
      <c r="M505" t="s">
        <v>45</v>
      </c>
      <c r="N505" t="s">
        <v>1373</v>
      </c>
    </row>
    <row r="506" spans="1:14" x14ac:dyDescent="0.45">
      <c r="A506">
        <v>1487</v>
      </c>
      <c r="B506" t="s">
        <v>790</v>
      </c>
      <c r="C506" t="s">
        <v>1371</v>
      </c>
      <c r="D506" t="s">
        <v>1374</v>
      </c>
      <c r="E506">
        <v>2</v>
      </c>
      <c r="H506" s="2">
        <v>16000</v>
      </c>
      <c r="I506" s="5">
        <f t="shared" si="27"/>
        <v>394880</v>
      </c>
      <c r="J506" s="2">
        <v>832000</v>
      </c>
      <c r="K506" s="5">
        <f t="shared" si="28"/>
        <v>20533760</v>
      </c>
      <c r="L506">
        <v>29</v>
      </c>
      <c r="M506" t="s">
        <v>72</v>
      </c>
      <c r="N506" t="s">
        <v>34</v>
      </c>
    </row>
    <row r="507" spans="1:14" x14ac:dyDescent="0.45">
      <c r="A507">
        <v>1488</v>
      </c>
      <c r="B507" t="s">
        <v>790</v>
      </c>
      <c r="C507" t="s">
        <v>1371</v>
      </c>
      <c r="D507" t="s">
        <v>1375</v>
      </c>
      <c r="E507">
        <v>3</v>
      </c>
      <c r="H507" s="2">
        <v>16000</v>
      </c>
      <c r="I507" s="5">
        <f t="shared" si="27"/>
        <v>394880</v>
      </c>
      <c r="J507" s="2">
        <v>832000</v>
      </c>
      <c r="K507" s="5">
        <f t="shared" si="28"/>
        <v>20533760</v>
      </c>
      <c r="L507">
        <v>35</v>
      </c>
      <c r="M507" t="s">
        <v>45</v>
      </c>
      <c r="N507" t="s">
        <v>677</v>
      </c>
    </row>
    <row r="508" spans="1:14" x14ac:dyDescent="0.45">
      <c r="A508">
        <v>1489</v>
      </c>
      <c r="B508" t="s">
        <v>790</v>
      </c>
      <c r="C508" t="s">
        <v>1371</v>
      </c>
      <c r="D508" t="s">
        <v>1376</v>
      </c>
      <c r="E508">
        <v>4</v>
      </c>
      <c r="H508" s="2">
        <v>14000</v>
      </c>
      <c r="I508" s="5">
        <f t="shared" si="27"/>
        <v>345520</v>
      </c>
      <c r="J508" s="2">
        <v>728000</v>
      </c>
      <c r="K508" s="5">
        <f t="shared" si="28"/>
        <v>17967040</v>
      </c>
      <c r="L508">
        <v>28</v>
      </c>
      <c r="M508" t="s">
        <v>28</v>
      </c>
      <c r="N508" t="s">
        <v>18</v>
      </c>
    </row>
    <row r="509" spans="1:14" x14ac:dyDescent="0.45">
      <c r="A509">
        <v>1490</v>
      </c>
      <c r="B509" t="s">
        <v>790</v>
      </c>
      <c r="C509" t="s">
        <v>1371</v>
      </c>
      <c r="D509" t="s">
        <v>1377</v>
      </c>
      <c r="E509">
        <v>5</v>
      </c>
      <c r="H509" s="2">
        <v>14000</v>
      </c>
      <c r="I509" s="5">
        <f t="shared" si="27"/>
        <v>345520</v>
      </c>
      <c r="J509" s="2">
        <v>728000</v>
      </c>
      <c r="K509" s="5">
        <f t="shared" si="28"/>
        <v>17967040</v>
      </c>
      <c r="L509">
        <v>28</v>
      </c>
      <c r="M509" t="s">
        <v>63</v>
      </c>
      <c r="N509" t="s">
        <v>923</v>
      </c>
    </row>
    <row r="510" spans="1:14" x14ac:dyDescent="0.45">
      <c r="A510">
        <v>1491</v>
      </c>
      <c r="B510" t="s">
        <v>790</v>
      </c>
      <c r="C510" t="s">
        <v>1371</v>
      </c>
      <c r="D510" t="s">
        <v>1378</v>
      </c>
      <c r="E510">
        <v>6</v>
      </c>
      <c r="H510" s="2">
        <v>13000</v>
      </c>
      <c r="I510" s="5">
        <f t="shared" si="27"/>
        <v>320840</v>
      </c>
      <c r="J510" s="2">
        <v>676000</v>
      </c>
      <c r="K510" s="5">
        <f t="shared" si="28"/>
        <v>16683680</v>
      </c>
      <c r="L510">
        <v>28</v>
      </c>
      <c r="M510" t="s">
        <v>45</v>
      </c>
      <c r="N510" t="s">
        <v>1379</v>
      </c>
    </row>
    <row r="511" spans="1:14" x14ac:dyDescent="0.45">
      <c r="A511">
        <v>1492</v>
      </c>
      <c r="B511" t="s">
        <v>790</v>
      </c>
      <c r="C511" t="s">
        <v>1371</v>
      </c>
      <c r="D511" t="s">
        <v>1380</v>
      </c>
      <c r="E511">
        <v>7</v>
      </c>
      <c r="H511" s="2">
        <v>12000</v>
      </c>
      <c r="I511" s="5">
        <f t="shared" si="27"/>
        <v>296160</v>
      </c>
      <c r="J511" s="2">
        <v>624000</v>
      </c>
      <c r="K511" s="5">
        <f t="shared" si="28"/>
        <v>15400320</v>
      </c>
      <c r="L511">
        <v>31</v>
      </c>
      <c r="M511" t="s">
        <v>17</v>
      </c>
      <c r="N511" t="s">
        <v>677</v>
      </c>
    </row>
    <row r="512" spans="1:14" x14ac:dyDescent="0.45">
      <c r="A512">
        <v>1493</v>
      </c>
      <c r="B512" t="s">
        <v>790</v>
      </c>
      <c r="C512" t="s">
        <v>1371</v>
      </c>
      <c r="D512" t="s">
        <v>1381</v>
      </c>
      <c r="E512">
        <v>8</v>
      </c>
      <c r="H512" s="2">
        <v>12000</v>
      </c>
      <c r="I512" s="5">
        <f t="shared" si="27"/>
        <v>296160</v>
      </c>
      <c r="J512" s="2">
        <v>624000</v>
      </c>
      <c r="K512" s="5">
        <f t="shared" si="28"/>
        <v>15400320</v>
      </c>
      <c r="L512">
        <v>28</v>
      </c>
      <c r="M512" t="s">
        <v>50</v>
      </c>
      <c r="N512" t="s">
        <v>677</v>
      </c>
    </row>
    <row r="513" spans="1:14" x14ac:dyDescent="0.45">
      <c r="A513">
        <v>1494</v>
      </c>
      <c r="B513" t="s">
        <v>790</v>
      </c>
      <c r="C513" t="s">
        <v>1371</v>
      </c>
      <c r="D513" t="s">
        <v>1382</v>
      </c>
      <c r="E513">
        <v>9</v>
      </c>
      <c r="H513" s="2">
        <v>10000</v>
      </c>
      <c r="I513" s="5">
        <f t="shared" si="27"/>
        <v>246800</v>
      </c>
      <c r="J513" s="2">
        <v>520000</v>
      </c>
      <c r="K513" s="5">
        <f t="shared" si="28"/>
        <v>12833600</v>
      </c>
      <c r="L513">
        <v>22</v>
      </c>
      <c r="M513" t="s">
        <v>26</v>
      </c>
      <c r="N513" t="s">
        <v>147</v>
      </c>
    </row>
    <row r="514" spans="1:14" x14ac:dyDescent="0.45">
      <c r="A514">
        <v>1495</v>
      </c>
      <c r="B514" t="s">
        <v>790</v>
      </c>
      <c r="C514" t="s">
        <v>1371</v>
      </c>
      <c r="D514" t="s">
        <v>1383</v>
      </c>
      <c r="E514">
        <v>10</v>
      </c>
      <c r="H514" s="2">
        <v>8700</v>
      </c>
      <c r="I514" s="5">
        <f t="shared" si="27"/>
        <v>214716</v>
      </c>
      <c r="J514" s="2">
        <v>452400</v>
      </c>
      <c r="K514" s="5">
        <f t="shared" si="28"/>
        <v>11165232</v>
      </c>
      <c r="L514">
        <v>29</v>
      </c>
      <c r="M514" t="s">
        <v>38</v>
      </c>
      <c r="N514" t="s">
        <v>677</v>
      </c>
    </row>
    <row r="515" spans="1:14" x14ac:dyDescent="0.45">
      <c r="A515">
        <v>1496</v>
      </c>
      <c r="B515" t="s">
        <v>790</v>
      </c>
      <c r="C515" t="s">
        <v>1371</v>
      </c>
      <c r="D515" t="s">
        <v>1384</v>
      </c>
      <c r="E515">
        <v>11</v>
      </c>
      <c r="H515" s="2">
        <v>7100</v>
      </c>
      <c r="I515" s="5">
        <f t="shared" ref="I515:I576" si="29">H515*$P$3</f>
        <v>175228</v>
      </c>
      <c r="J515" s="2">
        <v>369200</v>
      </c>
      <c r="K515" s="5">
        <f t="shared" ref="K515:K576" si="30">J515*$P$3</f>
        <v>9111856</v>
      </c>
      <c r="L515">
        <v>33</v>
      </c>
      <c r="M515" t="s">
        <v>26</v>
      </c>
      <c r="N515" t="s">
        <v>677</v>
      </c>
    </row>
    <row r="516" spans="1:14" x14ac:dyDescent="0.45">
      <c r="A516">
        <v>1497</v>
      </c>
      <c r="B516" t="s">
        <v>790</v>
      </c>
      <c r="C516" t="s">
        <v>1371</v>
      </c>
      <c r="D516" t="s">
        <v>1385</v>
      </c>
      <c r="E516">
        <v>12</v>
      </c>
      <c r="H516" s="2">
        <v>6600</v>
      </c>
      <c r="I516" s="5">
        <f t="shared" si="29"/>
        <v>162888</v>
      </c>
      <c r="J516" s="2">
        <v>343200</v>
      </c>
      <c r="K516" s="5">
        <f t="shared" si="30"/>
        <v>8470176</v>
      </c>
      <c r="L516">
        <v>30</v>
      </c>
      <c r="M516" t="s">
        <v>67</v>
      </c>
      <c r="N516" t="s">
        <v>677</v>
      </c>
    </row>
    <row r="517" spans="1:14" x14ac:dyDescent="0.45">
      <c r="A517">
        <v>1498</v>
      </c>
      <c r="B517" t="s">
        <v>790</v>
      </c>
      <c r="C517" t="s">
        <v>1371</v>
      </c>
      <c r="D517" t="s">
        <v>1386</v>
      </c>
      <c r="E517">
        <v>13</v>
      </c>
      <c r="H517" s="2">
        <v>5500</v>
      </c>
      <c r="I517" s="5">
        <f t="shared" si="29"/>
        <v>135740</v>
      </c>
      <c r="J517" s="2">
        <v>286000</v>
      </c>
      <c r="K517" s="5">
        <f t="shared" si="30"/>
        <v>7058480</v>
      </c>
      <c r="L517">
        <v>30</v>
      </c>
      <c r="M517" t="s">
        <v>40</v>
      </c>
      <c r="N517" t="s">
        <v>677</v>
      </c>
    </row>
    <row r="518" spans="1:14" x14ac:dyDescent="0.45">
      <c r="A518">
        <v>1499</v>
      </c>
      <c r="B518" t="s">
        <v>790</v>
      </c>
      <c r="C518" t="s">
        <v>1371</v>
      </c>
      <c r="D518" t="s">
        <v>1387</v>
      </c>
      <c r="E518">
        <v>14</v>
      </c>
      <c r="H518" s="2">
        <v>5300</v>
      </c>
      <c r="I518" s="5">
        <f t="shared" si="29"/>
        <v>130804</v>
      </c>
      <c r="J518" s="2">
        <v>275600</v>
      </c>
      <c r="K518" s="5">
        <f t="shared" si="30"/>
        <v>6801808</v>
      </c>
      <c r="L518">
        <v>27</v>
      </c>
      <c r="M518" t="s">
        <v>63</v>
      </c>
      <c r="N518" t="s">
        <v>677</v>
      </c>
    </row>
    <row r="519" spans="1:14" x14ac:dyDescent="0.45">
      <c r="A519">
        <v>1500</v>
      </c>
      <c r="B519" t="s">
        <v>790</v>
      </c>
      <c r="C519" t="s">
        <v>1371</v>
      </c>
      <c r="D519" t="s">
        <v>1388</v>
      </c>
      <c r="E519">
        <v>15</v>
      </c>
      <c r="H519" s="2">
        <v>5100</v>
      </c>
      <c r="I519" s="5">
        <f t="shared" si="29"/>
        <v>125868</v>
      </c>
      <c r="J519" s="2">
        <v>265200</v>
      </c>
      <c r="K519" s="5">
        <f t="shared" si="30"/>
        <v>6545136</v>
      </c>
      <c r="L519">
        <v>28</v>
      </c>
      <c r="M519" t="s">
        <v>231</v>
      </c>
      <c r="N519" t="s">
        <v>677</v>
      </c>
    </row>
    <row r="520" spans="1:14" x14ac:dyDescent="0.45">
      <c r="A520">
        <v>1501</v>
      </c>
      <c r="B520" t="s">
        <v>790</v>
      </c>
      <c r="C520" t="s">
        <v>1371</v>
      </c>
      <c r="D520" t="s">
        <v>1389</v>
      </c>
      <c r="E520">
        <v>16</v>
      </c>
      <c r="H520" s="2">
        <v>5100</v>
      </c>
      <c r="I520" s="5">
        <f t="shared" si="29"/>
        <v>125868</v>
      </c>
      <c r="J520" s="2">
        <v>265200</v>
      </c>
      <c r="K520" s="5">
        <f t="shared" si="30"/>
        <v>6545136</v>
      </c>
      <c r="L520">
        <v>31</v>
      </c>
      <c r="M520" t="s">
        <v>63</v>
      </c>
      <c r="N520" t="s">
        <v>677</v>
      </c>
    </row>
    <row r="521" spans="1:14" x14ac:dyDescent="0.45">
      <c r="A521">
        <v>1502</v>
      </c>
      <c r="B521" t="s">
        <v>790</v>
      </c>
      <c r="C521" t="s">
        <v>1371</v>
      </c>
      <c r="D521" t="s">
        <v>1390</v>
      </c>
      <c r="E521">
        <v>17</v>
      </c>
      <c r="H521" s="2">
        <v>5100</v>
      </c>
      <c r="I521" s="5">
        <f t="shared" si="29"/>
        <v>125868</v>
      </c>
      <c r="J521" s="2">
        <v>265200</v>
      </c>
      <c r="K521" s="5">
        <f t="shared" si="30"/>
        <v>6545136</v>
      </c>
      <c r="L521">
        <v>26</v>
      </c>
      <c r="M521" t="s">
        <v>73</v>
      </c>
      <c r="N521" t="s">
        <v>677</v>
      </c>
    </row>
    <row r="522" spans="1:14" x14ac:dyDescent="0.45">
      <c r="A522">
        <v>1503</v>
      </c>
      <c r="B522" t="s">
        <v>790</v>
      </c>
      <c r="C522" t="s">
        <v>1371</v>
      </c>
      <c r="D522" t="s">
        <v>1391</v>
      </c>
      <c r="E522">
        <v>18</v>
      </c>
      <c r="H522" s="2">
        <v>5000</v>
      </c>
      <c r="I522" s="5">
        <f t="shared" si="29"/>
        <v>123400</v>
      </c>
      <c r="J522" s="2">
        <v>260000</v>
      </c>
      <c r="K522" s="5">
        <f t="shared" si="30"/>
        <v>6416800</v>
      </c>
      <c r="L522">
        <v>26</v>
      </c>
      <c r="M522" t="s">
        <v>67</v>
      </c>
      <c r="N522" t="s">
        <v>677</v>
      </c>
    </row>
    <row r="523" spans="1:14" x14ac:dyDescent="0.45">
      <c r="A523">
        <v>1504</v>
      </c>
      <c r="B523" t="s">
        <v>790</v>
      </c>
      <c r="C523" t="s">
        <v>1371</v>
      </c>
      <c r="D523" t="s">
        <v>1392</v>
      </c>
      <c r="E523">
        <v>19</v>
      </c>
      <c r="H523" s="2">
        <v>4900</v>
      </c>
      <c r="I523" s="5">
        <f t="shared" si="29"/>
        <v>120932</v>
      </c>
      <c r="J523" s="2">
        <v>254800</v>
      </c>
      <c r="K523" s="5">
        <f t="shared" si="30"/>
        <v>6288464</v>
      </c>
      <c r="L523">
        <v>30</v>
      </c>
      <c r="M523" t="s">
        <v>17</v>
      </c>
      <c r="N523" t="s">
        <v>18</v>
      </c>
    </row>
    <row r="524" spans="1:14" x14ac:dyDescent="0.45">
      <c r="A524">
        <v>1505</v>
      </c>
      <c r="B524" t="s">
        <v>790</v>
      </c>
      <c r="C524" t="s">
        <v>1371</v>
      </c>
      <c r="D524" t="s">
        <v>1393</v>
      </c>
      <c r="E524">
        <v>20</v>
      </c>
      <c r="H524" s="2">
        <v>4500</v>
      </c>
      <c r="I524" s="5">
        <f t="shared" si="29"/>
        <v>111060</v>
      </c>
      <c r="J524" s="2">
        <v>234000</v>
      </c>
      <c r="K524" s="5">
        <f t="shared" si="30"/>
        <v>5775120</v>
      </c>
      <c r="L524">
        <v>28</v>
      </c>
      <c r="M524" t="s">
        <v>17</v>
      </c>
      <c r="N524" t="s">
        <v>223</v>
      </c>
    </row>
    <row r="525" spans="1:14" x14ac:dyDescent="0.45">
      <c r="A525">
        <v>1506</v>
      </c>
      <c r="B525" t="s">
        <v>790</v>
      </c>
      <c r="C525" t="s">
        <v>1371</v>
      </c>
      <c r="D525" t="s">
        <v>1394</v>
      </c>
      <c r="E525">
        <v>21</v>
      </c>
      <c r="H525" s="2">
        <v>4400</v>
      </c>
      <c r="I525" s="5">
        <f t="shared" si="29"/>
        <v>108592</v>
      </c>
      <c r="J525" s="2">
        <v>228800</v>
      </c>
      <c r="K525" s="5">
        <f t="shared" si="30"/>
        <v>5646784</v>
      </c>
      <c r="L525">
        <v>28</v>
      </c>
      <c r="M525" t="s">
        <v>65</v>
      </c>
      <c r="N525" t="s">
        <v>1395</v>
      </c>
    </row>
    <row r="526" spans="1:14" x14ac:dyDescent="0.45">
      <c r="A526">
        <v>1507</v>
      </c>
      <c r="B526" t="s">
        <v>790</v>
      </c>
      <c r="C526" t="s">
        <v>1371</v>
      </c>
      <c r="D526" t="s">
        <v>1396</v>
      </c>
      <c r="E526">
        <v>22</v>
      </c>
      <c r="H526" s="2">
        <v>3400</v>
      </c>
      <c r="I526" s="5">
        <f t="shared" si="29"/>
        <v>83912</v>
      </c>
      <c r="J526" s="2">
        <v>176800</v>
      </c>
      <c r="K526" s="5">
        <f t="shared" si="30"/>
        <v>4363424</v>
      </c>
      <c r="L526">
        <v>27</v>
      </c>
      <c r="M526" t="s">
        <v>28</v>
      </c>
      <c r="N526" t="s">
        <v>677</v>
      </c>
    </row>
    <row r="527" spans="1:14" x14ac:dyDescent="0.45">
      <c r="A527">
        <v>1508</v>
      </c>
      <c r="B527" t="s">
        <v>790</v>
      </c>
      <c r="C527" t="s">
        <v>1371</v>
      </c>
      <c r="D527" t="s">
        <v>1397</v>
      </c>
      <c r="E527">
        <v>23</v>
      </c>
      <c r="H527" s="2">
        <v>2900</v>
      </c>
      <c r="I527" s="5">
        <f t="shared" si="29"/>
        <v>71572</v>
      </c>
      <c r="J527" s="2">
        <v>150800</v>
      </c>
      <c r="K527" s="5">
        <f t="shared" si="30"/>
        <v>3721744</v>
      </c>
      <c r="L527">
        <v>22</v>
      </c>
      <c r="M527" t="s">
        <v>26</v>
      </c>
      <c r="N527" t="s">
        <v>677</v>
      </c>
    </row>
    <row r="528" spans="1:14" x14ac:dyDescent="0.45">
      <c r="A528">
        <v>1509</v>
      </c>
      <c r="B528" t="s">
        <v>790</v>
      </c>
      <c r="C528" t="s">
        <v>1371</v>
      </c>
      <c r="D528" t="s">
        <v>1398</v>
      </c>
      <c r="E528">
        <v>24</v>
      </c>
      <c r="H528" s="2">
        <v>2900</v>
      </c>
      <c r="I528" s="5">
        <f t="shared" si="29"/>
        <v>71572</v>
      </c>
      <c r="J528" s="2">
        <v>150800</v>
      </c>
      <c r="K528" s="5">
        <f t="shared" si="30"/>
        <v>3721744</v>
      </c>
      <c r="L528">
        <v>21</v>
      </c>
      <c r="M528" t="s">
        <v>50</v>
      </c>
      <c r="N528" t="s">
        <v>899</v>
      </c>
    </row>
    <row r="529" spans="1:14" x14ac:dyDescent="0.45">
      <c r="A529">
        <v>1510</v>
      </c>
      <c r="B529" t="s">
        <v>790</v>
      </c>
      <c r="C529" t="s">
        <v>1371</v>
      </c>
      <c r="D529" t="s">
        <v>1399</v>
      </c>
      <c r="E529">
        <v>25</v>
      </c>
      <c r="H529" s="2">
        <v>2600</v>
      </c>
      <c r="I529" s="5">
        <f t="shared" si="29"/>
        <v>64168</v>
      </c>
      <c r="J529" s="2">
        <v>135200</v>
      </c>
      <c r="K529" s="5">
        <f t="shared" si="30"/>
        <v>3336736</v>
      </c>
      <c r="L529">
        <v>23</v>
      </c>
      <c r="M529" t="s">
        <v>72</v>
      </c>
      <c r="N529" t="s">
        <v>57</v>
      </c>
    </row>
    <row r="530" spans="1:14" x14ac:dyDescent="0.45">
      <c r="A530">
        <v>1511</v>
      </c>
      <c r="B530" t="s">
        <v>790</v>
      </c>
      <c r="C530" t="s">
        <v>1371</v>
      </c>
      <c r="D530" t="s">
        <v>1400</v>
      </c>
      <c r="E530">
        <v>26</v>
      </c>
      <c r="H530" s="2">
        <v>2500</v>
      </c>
      <c r="I530" s="5">
        <f t="shared" si="29"/>
        <v>61700</v>
      </c>
      <c r="J530" s="2">
        <v>130000</v>
      </c>
      <c r="K530" s="5">
        <f t="shared" si="30"/>
        <v>3208400</v>
      </c>
      <c r="L530">
        <v>21</v>
      </c>
      <c r="M530" t="s">
        <v>17</v>
      </c>
      <c r="N530" t="s">
        <v>677</v>
      </c>
    </row>
    <row r="531" spans="1:14" x14ac:dyDescent="0.45">
      <c r="A531">
        <v>1512</v>
      </c>
      <c r="B531" t="s">
        <v>790</v>
      </c>
      <c r="C531" t="s">
        <v>1401</v>
      </c>
      <c r="D531" t="s">
        <v>1402</v>
      </c>
      <c r="E531">
        <v>1</v>
      </c>
      <c r="H531" s="2">
        <v>53000</v>
      </c>
      <c r="I531" s="5">
        <f t="shared" si="29"/>
        <v>1308040</v>
      </c>
      <c r="J531" s="2">
        <v>2756000</v>
      </c>
      <c r="K531" s="5">
        <f t="shared" si="30"/>
        <v>68018080</v>
      </c>
      <c r="L531">
        <v>31</v>
      </c>
      <c r="M531" t="s">
        <v>45</v>
      </c>
      <c r="N531" t="s">
        <v>18</v>
      </c>
    </row>
    <row r="532" spans="1:14" x14ac:dyDescent="0.45">
      <c r="A532">
        <v>1513</v>
      </c>
      <c r="B532" t="s">
        <v>790</v>
      </c>
      <c r="C532" t="s">
        <v>1401</v>
      </c>
      <c r="D532" t="s">
        <v>1403</v>
      </c>
      <c r="E532">
        <v>2</v>
      </c>
      <c r="H532" s="2">
        <v>40000</v>
      </c>
      <c r="I532" s="5">
        <f t="shared" si="29"/>
        <v>987200</v>
      </c>
      <c r="J532" s="2">
        <v>2080000</v>
      </c>
      <c r="K532" s="5">
        <f t="shared" si="30"/>
        <v>51334400</v>
      </c>
      <c r="L532">
        <v>34</v>
      </c>
      <c r="M532" t="s">
        <v>28</v>
      </c>
      <c r="N532" t="s">
        <v>677</v>
      </c>
    </row>
    <row r="533" spans="1:14" x14ac:dyDescent="0.45">
      <c r="A533">
        <v>1514</v>
      </c>
      <c r="B533" t="s">
        <v>790</v>
      </c>
      <c r="C533" t="s">
        <v>1401</v>
      </c>
      <c r="D533" t="s">
        <v>1404</v>
      </c>
      <c r="E533">
        <v>3</v>
      </c>
      <c r="H533" s="2">
        <v>31000</v>
      </c>
      <c r="I533" s="5">
        <f t="shared" si="29"/>
        <v>765080</v>
      </c>
      <c r="J533" s="2">
        <v>1612000</v>
      </c>
      <c r="K533" s="5">
        <f t="shared" si="30"/>
        <v>39784160</v>
      </c>
      <c r="L533">
        <v>30</v>
      </c>
      <c r="M533" t="s">
        <v>45</v>
      </c>
      <c r="N533" t="s">
        <v>18</v>
      </c>
    </row>
    <row r="534" spans="1:14" x14ac:dyDescent="0.45">
      <c r="A534">
        <v>1515</v>
      </c>
      <c r="B534" t="s">
        <v>790</v>
      </c>
      <c r="C534" t="s">
        <v>1401</v>
      </c>
      <c r="D534" t="s">
        <v>1405</v>
      </c>
      <c r="E534">
        <v>4</v>
      </c>
      <c r="H534" s="2">
        <v>24000</v>
      </c>
      <c r="I534" s="5">
        <f t="shared" si="29"/>
        <v>592320</v>
      </c>
      <c r="J534" s="2">
        <v>1248000</v>
      </c>
      <c r="K534" s="5">
        <f t="shared" si="30"/>
        <v>30800640</v>
      </c>
      <c r="L534">
        <v>28</v>
      </c>
      <c r="M534" t="s">
        <v>26</v>
      </c>
      <c r="N534" t="s">
        <v>677</v>
      </c>
    </row>
    <row r="535" spans="1:14" x14ac:dyDescent="0.45">
      <c r="A535">
        <v>1516</v>
      </c>
      <c r="B535" t="s">
        <v>790</v>
      </c>
      <c r="C535" t="s">
        <v>1401</v>
      </c>
      <c r="D535" t="s">
        <v>1406</v>
      </c>
      <c r="E535">
        <v>5</v>
      </c>
      <c r="H535" s="2">
        <v>19000</v>
      </c>
      <c r="I535" s="5">
        <f t="shared" si="29"/>
        <v>468920</v>
      </c>
      <c r="J535" s="2">
        <v>988000</v>
      </c>
      <c r="K535" s="5">
        <f t="shared" si="30"/>
        <v>24383840</v>
      </c>
      <c r="L535">
        <v>32</v>
      </c>
      <c r="M535" t="s">
        <v>20</v>
      </c>
      <c r="N535" t="s">
        <v>677</v>
      </c>
    </row>
    <row r="536" spans="1:14" x14ac:dyDescent="0.45">
      <c r="A536">
        <v>1517</v>
      </c>
      <c r="B536" t="s">
        <v>790</v>
      </c>
      <c r="C536" t="s">
        <v>1401</v>
      </c>
      <c r="D536" t="s">
        <v>1407</v>
      </c>
      <c r="E536">
        <v>6</v>
      </c>
      <c r="H536" s="2">
        <v>17000</v>
      </c>
      <c r="I536" s="5">
        <f t="shared" si="29"/>
        <v>419560</v>
      </c>
      <c r="J536" s="2">
        <v>884000</v>
      </c>
      <c r="K536" s="5">
        <f t="shared" si="30"/>
        <v>21817120</v>
      </c>
      <c r="L536">
        <v>29</v>
      </c>
      <c r="M536" t="s">
        <v>28</v>
      </c>
      <c r="N536" t="s">
        <v>677</v>
      </c>
    </row>
    <row r="537" spans="1:14" x14ac:dyDescent="0.45">
      <c r="A537">
        <v>1518</v>
      </c>
      <c r="B537" t="s">
        <v>790</v>
      </c>
      <c r="C537" t="s">
        <v>1401</v>
      </c>
      <c r="D537" t="s">
        <v>1408</v>
      </c>
      <c r="E537">
        <v>7</v>
      </c>
      <c r="H537" s="2">
        <v>15000</v>
      </c>
      <c r="I537" s="5">
        <f t="shared" si="29"/>
        <v>370200</v>
      </c>
      <c r="J537" s="2">
        <v>780000</v>
      </c>
      <c r="K537" s="5">
        <f t="shared" si="30"/>
        <v>19250400</v>
      </c>
      <c r="L537">
        <v>31</v>
      </c>
      <c r="M537" t="s">
        <v>40</v>
      </c>
      <c r="N537" t="s">
        <v>677</v>
      </c>
    </row>
    <row r="538" spans="1:14" x14ac:dyDescent="0.45">
      <c r="A538">
        <v>1519</v>
      </c>
      <c r="B538" t="s">
        <v>790</v>
      </c>
      <c r="C538" t="s">
        <v>1401</v>
      </c>
      <c r="D538" t="s">
        <v>1409</v>
      </c>
      <c r="E538">
        <v>8</v>
      </c>
      <c r="H538" s="2">
        <v>15000</v>
      </c>
      <c r="I538" s="5">
        <f t="shared" si="29"/>
        <v>370200</v>
      </c>
      <c r="J538" s="2">
        <v>780000</v>
      </c>
      <c r="K538" s="5">
        <f t="shared" si="30"/>
        <v>19250400</v>
      </c>
      <c r="L538">
        <v>32</v>
      </c>
      <c r="M538" t="s">
        <v>40</v>
      </c>
      <c r="N538" t="s">
        <v>18</v>
      </c>
    </row>
    <row r="539" spans="1:14" x14ac:dyDescent="0.45">
      <c r="A539">
        <v>1520</v>
      </c>
      <c r="B539" t="s">
        <v>790</v>
      </c>
      <c r="C539" t="s">
        <v>1401</v>
      </c>
      <c r="D539" t="s">
        <v>1410</v>
      </c>
      <c r="E539">
        <v>9</v>
      </c>
      <c r="H539" s="2">
        <v>14000</v>
      </c>
      <c r="I539" s="5">
        <f t="shared" si="29"/>
        <v>345520</v>
      </c>
      <c r="J539" s="2">
        <v>728000</v>
      </c>
      <c r="K539" s="5">
        <f t="shared" si="30"/>
        <v>17967040</v>
      </c>
      <c r="L539">
        <v>28</v>
      </c>
      <c r="M539" t="s">
        <v>22</v>
      </c>
      <c r="N539" t="s">
        <v>104</v>
      </c>
    </row>
    <row r="540" spans="1:14" x14ac:dyDescent="0.45">
      <c r="A540">
        <v>1521</v>
      </c>
      <c r="B540" t="s">
        <v>790</v>
      </c>
      <c r="C540" t="s">
        <v>1401</v>
      </c>
      <c r="D540" t="s">
        <v>1411</v>
      </c>
      <c r="E540">
        <v>10</v>
      </c>
      <c r="H540" s="2">
        <v>13000</v>
      </c>
      <c r="I540" s="5">
        <f t="shared" si="29"/>
        <v>320840</v>
      </c>
      <c r="J540" s="2">
        <v>676000</v>
      </c>
      <c r="K540" s="5">
        <f t="shared" si="30"/>
        <v>16683680</v>
      </c>
      <c r="L540">
        <v>32</v>
      </c>
      <c r="M540" t="s">
        <v>63</v>
      </c>
      <c r="N540" t="s">
        <v>677</v>
      </c>
    </row>
    <row r="541" spans="1:14" x14ac:dyDescent="0.45">
      <c r="A541">
        <v>1522</v>
      </c>
      <c r="B541" t="s">
        <v>790</v>
      </c>
      <c r="C541" t="s">
        <v>1401</v>
      </c>
      <c r="D541" t="s">
        <v>1412</v>
      </c>
      <c r="E541">
        <v>11</v>
      </c>
      <c r="H541" s="2">
        <v>13000</v>
      </c>
      <c r="I541" s="5">
        <f t="shared" si="29"/>
        <v>320840</v>
      </c>
      <c r="J541" s="2">
        <v>676000</v>
      </c>
      <c r="K541" s="5">
        <f t="shared" si="30"/>
        <v>16683680</v>
      </c>
      <c r="L541">
        <v>31</v>
      </c>
      <c r="M541" t="s">
        <v>1413</v>
      </c>
      <c r="N541" t="s">
        <v>677</v>
      </c>
    </row>
    <row r="542" spans="1:14" x14ac:dyDescent="0.45">
      <c r="A542">
        <v>1523</v>
      </c>
      <c r="B542" t="s">
        <v>790</v>
      </c>
      <c r="C542" t="s">
        <v>1401</v>
      </c>
      <c r="D542" t="s">
        <v>1414</v>
      </c>
      <c r="E542">
        <v>12</v>
      </c>
      <c r="H542" s="2">
        <v>10000</v>
      </c>
      <c r="I542" s="5">
        <f t="shared" si="29"/>
        <v>246800</v>
      </c>
      <c r="J542" s="2">
        <v>520000</v>
      </c>
      <c r="K542" s="5">
        <f t="shared" si="30"/>
        <v>12833600</v>
      </c>
      <c r="L542">
        <v>31</v>
      </c>
      <c r="M542" t="s">
        <v>1308</v>
      </c>
      <c r="N542" t="s">
        <v>677</v>
      </c>
    </row>
    <row r="543" spans="1:14" x14ac:dyDescent="0.45">
      <c r="A543">
        <v>1524</v>
      </c>
      <c r="B543" t="s">
        <v>790</v>
      </c>
      <c r="C543" t="s">
        <v>1401</v>
      </c>
      <c r="D543" t="s">
        <v>1415</v>
      </c>
      <c r="E543">
        <v>13</v>
      </c>
      <c r="H543" s="2">
        <v>9100</v>
      </c>
      <c r="I543" s="5">
        <f t="shared" si="29"/>
        <v>224588</v>
      </c>
      <c r="J543" s="2">
        <v>473200</v>
      </c>
      <c r="K543" s="5">
        <f t="shared" si="30"/>
        <v>11678576</v>
      </c>
      <c r="L543">
        <v>31</v>
      </c>
      <c r="M543" t="s">
        <v>26</v>
      </c>
      <c r="N543" t="s">
        <v>18</v>
      </c>
    </row>
    <row r="544" spans="1:14" x14ac:dyDescent="0.45">
      <c r="A544">
        <v>1525</v>
      </c>
      <c r="B544" t="s">
        <v>790</v>
      </c>
      <c r="C544" t="s">
        <v>1401</v>
      </c>
      <c r="D544" t="s">
        <v>1416</v>
      </c>
      <c r="E544">
        <v>14</v>
      </c>
      <c r="H544" s="2">
        <v>8000</v>
      </c>
      <c r="I544" s="5">
        <f t="shared" si="29"/>
        <v>197440</v>
      </c>
      <c r="J544" s="2">
        <v>416000</v>
      </c>
      <c r="K544" s="5">
        <f t="shared" si="30"/>
        <v>10266880</v>
      </c>
      <c r="L544">
        <v>25</v>
      </c>
      <c r="M544" t="s">
        <v>20</v>
      </c>
      <c r="N544" t="s">
        <v>18</v>
      </c>
    </row>
    <row r="545" spans="1:14" x14ac:dyDescent="0.45">
      <c r="A545">
        <v>1526</v>
      </c>
      <c r="B545" t="s">
        <v>790</v>
      </c>
      <c r="C545" t="s">
        <v>1401</v>
      </c>
      <c r="D545" t="s">
        <v>1417</v>
      </c>
      <c r="E545">
        <v>15</v>
      </c>
      <c r="H545" s="2">
        <v>7800</v>
      </c>
      <c r="I545" s="5">
        <f t="shared" si="29"/>
        <v>192504</v>
      </c>
      <c r="J545" s="2">
        <v>405600</v>
      </c>
      <c r="K545" s="5">
        <f t="shared" si="30"/>
        <v>10010208</v>
      </c>
      <c r="L545">
        <v>32</v>
      </c>
      <c r="M545" t="s">
        <v>50</v>
      </c>
      <c r="N545" t="s">
        <v>18</v>
      </c>
    </row>
    <row r="546" spans="1:14" x14ac:dyDescent="0.45">
      <c r="A546">
        <v>1527</v>
      </c>
      <c r="B546" t="s">
        <v>790</v>
      </c>
      <c r="C546" t="s">
        <v>1401</v>
      </c>
      <c r="D546" t="s">
        <v>1418</v>
      </c>
      <c r="E546">
        <v>16</v>
      </c>
      <c r="H546" s="2">
        <v>7500</v>
      </c>
      <c r="I546" s="5">
        <f t="shared" si="29"/>
        <v>185100</v>
      </c>
      <c r="J546" s="2">
        <v>390000</v>
      </c>
      <c r="K546" s="5">
        <f t="shared" si="30"/>
        <v>9625200</v>
      </c>
      <c r="L546">
        <v>34</v>
      </c>
      <c r="M546" t="s">
        <v>70</v>
      </c>
      <c r="N546" t="s">
        <v>677</v>
      </c>
    </row>
    <row r="547" spans="1:14" x14ac:dyDescent="0.45">
      <c r="A547">
        <v>1528</v>
      </c>
      <c r="B547" t="s">
        <v>790</v>
      </c>
      <c r="C547" t="s">
        <v>1401</v>
      </c>
      <c r="D547" t="s">
        <v>1419</v>
      </c>
      <c r="E547">
        <v>17</v>
      </c>
      <c r="H547" s="2">
        <v>7300</v>
      </c>
      <c r="I547" s="5">
        <f t="shared" si="29"/>
        <v>180164</v>
      </c>
      <c r="J547" s="2">
        <v>379600</v>
      </c>
      <c r="K547" s="5">
        <f t="shared" si="30"/>
        <v>9368528</v>
      </c>
      <c r="L547">
        <v>28</v>
      </c>
      <c r="M547" t="s">
        <v>17</v>
      </c>
      <c r="N547" t="s">
        <v>147</v>
      </c>
    </row>
    <row r="548" spans="1:14" x14ac:dyDescent="0.45">
      <c r="A548">
        <v>1529</v>
      </c>
      <c r="B548" t="s">
        <v>790</v>
      </c>
      <c r="C548" t="s">
        <v>1401</v>
      </c>
      <c r="D548" t="s">
        <v>1420</v>
      </c>
      <c r="E548">
        <v>18</v>
      </c>
      <c r="H548" s="2">
        <v>7200</v>
      </c>
      <c r="I548" s="5">
        <f t="shared" si="29"/>
        <v>177696</v>
      </c>
      <c r="J548" s="2">
        <v>374400</v>
      </c>
      <c r="K548" s="5">
        <f t="shared" si="30"/>
        <v>9240192</v>
      </c>
      <c r="L548">
        <v>26</v>
      </c>
      <c r="M548" t="s">
        <v>26</v>
      </c>
      <c r="N548" t="s">
        <v>677</v>
      </c>
    </row>
    <row r="549" spans="1:14" x14ac:dyDescent="0.45">
      <c r="A549">
        <v>1530</v>
      </c>
      <c r="B549" t="s">
        <v>790</v>
      </c>
      <c r="C549" t="s">
        <v>1401</v>
      </c>
      <c r="D549" t="s">
        <v>1421</v>
      </c>
      <c r="E549">
        <v>19</v>
      </c>
      <c r="H549" s="2">
        <v>6800</v>
      </c>
      <c r="I549" s="5">
        <f t="shared" si="29"/>
        <v>167824</v>
      </c>
      <c r="J549" s="2">
        <v>353600</v>
      </c>
      <c r="K549" s="5">
        <f t="shared" si="30"/>
        <v>8726848</v>
      </c>
      <c r="L549">
        <v>28</v>
      </c>
      <c r="M549" t="s">
        <v>20</v>
      </c>
      <c r="N549" t="s">
        <v>677</v>
      </c>
    </row>
    <row r="550" spans="1:14" x14ac:dyDescent="0.45">
      <c r="A550">
        <v>1531</v>
      </c>
      <c r="B550" t="s">
        <v>790</v>
      </c>
      <c r="C550" t="s">
        <v>1401</v>
      </c>
      <c r="D550" t="s">
        <v>1422</v>
      </c>
      <c r="E550">
        <v>20</v>
      </c>
      <c r="H550" s="2">
        <v>6600</v>
      </c>
      <c r="I550" s="5">
        <f t="shared" si="29"/>
        <v>162888</v>
      </c>
      <c r="J550" s="2">
        <v>343200</v>
      </c>
      <c r="K550" s="5">
        <f t="shared" si="30"/>
        <v>8470176</v>
      </c>
      <c r="L550">
        <v>25</v>
      </c>
      <c r="M550" t="s">
        <v>73</v>
      </c>
      <c r="N550" t="s">
        <v>677</v>
      </c>
    </row>
    <row r="551" spans="1:14" x14ac:dyDescent="0.45">
      <c r="A551">
        <v>1532</v>
      </c>
      <c r="B551" t="s">
        <v>790</v>
      </c>
      <c r="C551" t="s">
        <v>1401</v>
      </c>
      <c r="D551" t="s">
        <v>1423</v>
      </c>
      <c r="E551">
        <v>21</v>
      </c>
      <c r="H551" s="2">
        <v>6200</v>
      </c>
      <c r="I551" s="5">
        <f t="shared" si="29"/>
        <v>153016</v>
      </c>
      <c r="J551" s="2">
        <v>322400</v>
      </c>
      <c r="K551" s="5">
        <f t="shared" si="30"/>
        <v>7956832</v>
      </c>
      <c r="L551">
        <v>28</v>
      </c>
      <c r="M551" t="s">
        <v>70</v>
      </c>
      <c r="N551" t="s">
        <v>104</v>
      </c>
    </row>
    <row r="552" spans="1:14" x14ac:dyDescent="0.45">
      <c r="A552">
        <v>1533</v>
      </c>
      <c r="B552" t="s">
        <v>790</v>
      </c>
      <c r="C552" t="s">
        <v>1401</v>
      </c>
      <c r="D552" t="s">
        <v>1424</v>
      </c>
      <c r="E552">
        <v>22</v>
      </c>
      <c r="H552" s="2">
        <v>6100</v>
      </c>
      <c r="I552" s="5">
        <f t="shared" si="29"/>
        <v>150548</v>
      </c>
      <c r="J552" s="2">
        <v>317200</v>
      </c>
      <c r="K552" s="5">
        <f t="shared" si="30"/>
        <v>7828496</v>
      </c>
      <c r="L552">
        <v>25</v>
      </c>
      <c r="M552" t="s">
        <v>30</v>
      </c>
      <c r="N552" t="s">
        <v>677</v>
      </c>
    </row>
    <row r="553" spans="1:14" x14ac:dyDescent="0.45">
      <c r="A553">
        <v>1534</v>
      </c>
      <c r="B553" t="s">
        <v>790</v>
      </c>
      <c r="C553" t="s">
        <v>1401</v>
      </c>
      <c r="D553" t="s">
        <v>1425</v>
      </c>
      <c r="E553">
        <v>23</v>
      </c>
      <c r="H553" s="2">
        <v>5500</v>
      </c>
      <c r="I553" s="5">
        <f t="shared" si="29"/>
        <v>135740</v>
      </c>
      <c r="J553" s="2">
        <v>286000</v>
      </c>
      <c r="K553" s="5">
        <f t="shared" si="30"/>
        <v>7058480</v>
      </c>
      <c r="L553">
        <v>25</v>
      </c>
      <c r="M553" t="s">
        <v>28</v>
      </c>
      <c r="N553" t="s">
        <v>18</v>
      </c>
    </row>
    <row r="554" spans="1:14" x14ac:dyDescent="0.45">
      <c r="A554">
        <v>1535</v>
      </c>
      <c r="B554" t="s">
        <v>790</v>
      </c>
      <c r="C554" t="s">
        <v>1401</v>
      </c>
      <c r="D554" t="s">
        <v>213</v>
      </c>
      <c r="E554">
        <v>24</v>
      </c>
      <c r="H554" s="2">
        <v>4400</v>
      </c>
      <c r="I554" s="5">
        <f t="shared" si="29"/>
        <v>108592</v>
      </c>
      <c r="J554" s="2">
        <v>228800</v>
      </c>
      <c r="K554" s="5">
        <f t="shared" si="30"/>
        <v>5646784</v>
      </c>
      <c r="L554">
        <v>26</v>
      </c>
      <c r="M554" t="s">
        <v>17</v>
      </c>
      <c r="N554" t="s">
        <v>677</v>
      </c>
    </row>
    <row r="555" spans="1:14" x14ac:dyDescent="0.45">
      <c r="A555">
        <v>1536</v>
      </c>
      <c r="B555" t="s">
        <v>790</v>
      </c>
      <c r="C555" t="s">
        <v>1401</v>
      </c>
      <c r="D555" t="s">
        <v>1426</v>
      </c>
      <c r="E555">
        <v>25</v>
      </c>
      <c r="H555" s="2">
        <v>2700</v>
      </c>
      <c r="I555" s="5">
        <f t="shared" si="29"/>
        <v>66636</v>
      </c>
      <c r="J555" s="2">
        <v>140400</v>
      </c>
      <c r="K555" s="5">
        <f t="shared" si="30"/>
        <v>3465072</v>
      </c>
      <c r="L555">
        <v>24</v>
      </c>
      <c r="M555" t="s">
        <v>64</v>
      </c>
      <c r="N555" t="s">
        <v>677</v>
      </c>
    </row>
    <row r="556" spans="1:14" x14ac:dyDescent="0.45">
      <c r="A556">
        <v>1537</v>
      </c>
      <c r="B556" t="s">
        <v>790</v>
      </c>
      <c r="C556" t="s">
        <v>1427</v>
      </c>
      <c r="D556" t="s">
        <v>1428</v>
      </c>
      <c r="E556">
        <v>1</v>
      </c>
      <c r="H556" s="2">
        <v>24000</v>
      </c>
      <c r="I556" s="5">
        <f t="shared" si="29"/>
        <v>592320</v>
      </c>
      <c r="J556" s="2">
        <v>1248000</v>
      </c>
      <c r="K556" s="5">
        <f t="shared" si="30"/>
        <v>30800640</v>
      </c>
      <c r="L556">
        <v>24</v>
      </c>
      <c r="M556" t="s">
        <v>26</v>
      </c>
      <c r="N556" t="s">
        <v>677</v>
      </c>
    </row>
    <row r="557" spans="1:14" x14ac:dyDescent="0.45">
      <c r="A557">
        <v>1538</v>
      </c>
      <c r="B557" t="s">
        <v>790</v>
      </c>
      <c r="C557" t="s">
        <v>1427</v>
      </c>
      <c r="D557" t="s">
        <v>1429</v>
      </c>
      <c r="E557">
        <v>2</v>
      </c>
      <c r="H557" s="2">
        <v>21000</v>
      </c>
      <c r="I557" s="5">
        <f t="shared" si="29"/>
        <v>518280</v>
      </c>
      <c r="J557" s="2">
        <v>1092000</v>
      </c>
      <c r="K557" s="5">
        <f t="shared" si="30"/>
        <v>26950560</v>
      </c>
      <c r="L557">
        <v>22</v>
      </c>
      <c r="M557" t="s">
        <v>45</v>
      </c>
      <c r="N557" t="s">
        <v>18</v>
      </c>
    </row>
    <row r="558" spans="1:14" x14ac:dyDescent="0.45">
      <c r="A558">
        <v>1539</v>
      </c>
      <c r="B558" t="s">
        <v>790</v>
      </c>
      <c r="C558" t="s">
        <v>1427</v>
      </c>
      <c r="D558" t="s">
        <v>1430</v>
      </c>
      <c r="E558">
        <v>3</v>
      </c>
      <c r="H558" s="2">
        <v>14000</v>
      </c>
      <c r="I558" s="5">
        <f t="shared" si="29"/>
        <v>345520</v>
      </c>
      <c r="J558" s="2">
        <v>728000</v>
      </c>
      <c r="K558" s="5">
        <f t="shared" si="30"/>
        <v>17967040</v>
      </c>
      <c r="L558">
        <v>34</v>
      </c>
      <c r="M558" t="s">
        <v>28</v>
      </c>
      <c r="N558" t="s">
        <v>677</v>
      </c>
    </row>
    <row r="559" spans="1:14" x14ac:dyDescent="0.45">
      <c r="A559">
        <v>1540</v>
      </c>
      <c r="B559" t="s">
        <v>790</v>
      </c>
      <c r="C559" t="s">
        <v>1427</v>
      </c>
      <c r="D559" t="s">
        <v>1431</v>
      </c>
      <c r="E559">
        <v>4</v>
      </c>
      <c r="H559" s="2">
        <v>10000</v>
      </c>
      <c r="I559" s="5">
        <f t="shared" si="29"/>
        <v>246800</v>
      </c>
      <c r="J559" s="2">
        <v>520000</v>
      </c>
      <c r="K559" s="5">
        <f t="shared" si="30"/>
        <v>12833600</v>
      </c>
      <c r="L559">
        <v>32</v>
      </c>
      <c r="M559" t="s">
        <v>75</v>
      </c>
      <c r="N559" t="s">
        <v>18</v>
      </c>
    </row>
    <row r="560" spans="1:14" x14ac:dyDescent="0.45">
      <c r="A560">
        <v>1541</v>
      </c>
      <c r="B560" t="s">
        <v>790</v>
      </c>
      <c r="C560" t="s">
        <v>1427</v>
      </c>
      <c r="D560" t="s">
        <v>1432</v>
      </c>
      <c r="E560">
        <v>5</v>
      </c>
      <c r="H560" s="2">
        <v>9100</v>
      </c>
      <c r="I560" s="5">
        <f t="shared" si="29"/>
        <v>224588</v>
      </c>
      <c r="J560" s="2">
        <v>473200</v>
      </c>
      <c r="K560" s="5">
        <f t="shared" si="30"/>
        <v>11678576</v>
      </c>
      <c r="L560">
        <v>21</v>
      </c>
      <c r="M560" t="s">
        <v>45</v>
      </c>
      <c r="N560" t="s">
        <v>57</v>
      </c>
    </row>
    <row r="561" spans="1:14" x14ac:dyDescent="0.45">
      <c r="A561">
        <v>1542</v>
      </c>
      <c r="B561" t="s">
        <v>790</v>
      </c>
      <c r="C561" t="s">
        <v>1427</v>
      </c>
      <c r="D561" t="s">
        <v>1433</v>
      </c>
      <c r="E561">
        <v>6</v>
      </c>
      <c r="H561" s="2">
        <v>8900</v>
      </c>
      <c r="I561" s="5">
        <f t="shared" si="29"/>
        <v>219652</v>
      </c>
      <c r="J561" s="2">
        <v>462800</v>
      </c>
      <c r="K561" s="5">
        <f t="shared" si="30"/>
        <v>11421904</v>
      </c>
      <c r="L561">
        <v>31</v>
      </c>
      <c r="M561" t="s">
        <v>1434</v>
      </c>
      <c r="N561" t="s">
        <v>677</v>
      </c>
    </row>
    <row r="562" spans="1:14" x14ac:dyDescent="0.45">
      <c r="A562">
        <v>1543</v>
      </c>
      <c r="B562" t="s">
        <v>790</v>
      </c>
      <c r="C562" t="s">
        <v>1427</v>
      </c>
      <c r="D562" t="s">
        <v>1435</v>
      </c>
      <c r="E562">
        <v>7</v>
      </c>
      <c r="H562" s="2">
        <v>6400</v>
      </c>
      <c r="I562" s="5">
        <f t="shared" si="29"/>
        <v>157952</v>
      </c>
      <c r="J562" s="2">
        <v>332800</v>
      </c>
      <c r="K562" s="5">
        <f t="shared" si="30"/>
        <v>8213504</v>
      </c>
      <c r="L562">
        <v>26</v>
      </c>
      <c r="M562" t="s">
        <v>26</v>
      </c>
      <c r="N562" t="s">
        <v>677</v>
      </c>
    </row>
    <row r="563" spans="1:14" x14ac:dyDescent="0.45">
      <c r="A563">
        <v>1544</v>
      </c>
      <c r="B563" t="s">
        <v>790</v>
      </c>
      <c r="C563" t="s">
        <v>1427</v>
      </c>
      <c r="D563" t="s">
        <v>1436</v>
      </c>
      <c r="E563">
        <v>8</v>
      </c>
      <c r="H563" s="2">
        <v>6400</v>
      </c>
      <c r="I563" s="5">
        <f t="shared" si="29"/>
        <v>157952</v>
      </c>
      <c r="J563" s="2">
        <v>332800</v>
      </c>
      <c r="K563" s="5">
        <f t="shared" si="30"/>
        <v>8213504</v>
      </c>
      <c r="L563">
        <v>33</v>
      </c>
      <c r="M563" t="s">
        <v>50</v>
      </c>
      <c r="N563" t="s">
        <v>677</v>
      </c>
    </row>
    <row r="564" spans="1:14" x14ac:dyDescent="0.45">
      <c r="A564">
        <v>1545</v>
      </c>
      <c r="B564" t="s">
        <v>790</v>
      </c>
      <c r="C564" t="s">
        <v>1427</v>
      </c>
      <c r="D564" t="s">
        <v>1437</v>
      </c>
      <c r="E564">
        <v>9</v>
      </c>
      <c r="H564" s="2">
        <v>6100</v>
      </c>
      <c r="I564" s="5">
        <f t="shared" si="29"/>
        <v>150548</v>
      </c>
      <c r="J564" s="2">
        <v>317200</v>
      </c>
      <c r="K564" s="5">
        <f t="shared" si="30"/>
        <v>7828496</v>
      </c>
      <c r="L564">
        <v>28</v>
      </c>
      <c r="M564" t="s">
        <v>30</v>
      </c>
      <c r="N564" t="s">
        <v>677</v>
      </c>
    </row>
    <row r="565" spans="1:14" x14ac:dyDescent="0.45">
      <c r="A565">
        <v>1546</v>
      </c>
      <c r="B565" t="s">
        <v>790</v>
      </c>
      <c r="C565" t="s">
        <v>1427</v>
      </c>
      <c r="D565" t="s">
        <v>1438</v>
      </c>
      <c r="E565">
        <v>10</v>
      </c>
      <c r="H565" s="2">
        <v>5900</v>
      </c>
      <c r="I565" s="5">
        <f t="shared" si="29"/>
        <v>145612</v>
      </c>
      <c r="J565" s="2">
        <v>306800</v>
      </c>
      <c r="K565" s="5">
        <f t="shared" si="30"/>
        <v>7571824</v>
      </c>
      <c r="L565">
        <v>36</v>
      </c>
      <c r="M565" t="s">
        <v>939</v>
      </c>
      <c r="N565" t="s">
        <v>677</v>
      </c>
    </row>
    <row r="566" spans="1:14" x14ac:dyDescent="0.45">
      <c r="A566">
        <v>1547</v>
      </c>
      <c r="B566" t="s">
        <v>790</v>
      </c>
      <c r="C566" t="s">
        <v>1427</v>
      </c>
      <c r="D566" t="s">
        <v>1439</v>
      </c>
      <c r="E566">
        <v>11</v>
      </c>
      <c r="H566" s="2">
        <v>5800</v>
      </c>
      <c r="I566" s="5">
        <f t="shared" si="29"/>
        <v>143144</v>
      </c>
      <c r="J566" s="2">
        <v>301600</v>
      </c>
      <c r="K566" s="5">
        <f t="shared" si="30"/>
        <v>7443488</v>
      </c>
      <c r="L566">
        <v>27</v>
      </c>
      <c r="M566" t="s">
        <v>17</v>
      </c>
      <c r="N566" t="s">
        <v>677</v>
      </c>
    </row>
    <row r="567" spans="1:14" x14ac:dyDescent="0.45">
      <c r="A567">
        <v>1548</v>
      </c>
      <c r="B567" t="s">
        <v>790</v>
      </c>
      <c r="C567" t="s">
        <v>1427</v>
      </c>
      <c r="D567" t="s">
        <v>1440</v>
      </c>
      <c r="E567">
        <v>12</v>
      </c>
      <c r="H567" s="2">
        <v>5400</v>
      </c>
      <c r="I567" s="5">
        <f t="shared" si="29"/>
        <v>133272</v>
      </c>
      <c r="J567" s="2">
        <v>280800</v>
      </c>
      <c r="K567" s="5">
        <f t="shared" si="30"/>
        <v>6930144</v>
      </c>
      <c r="L567">
        <v>23</v>
      </c>
      <c r="M567" t="s">
        <v>40</v>
      </c>
      <c r="N567" t="s">
        <v>677</v>
      </c>
    </row>
    <row r="568" spans="1:14" x14ac:dyDescent="0.45">
      <c r="A568">
        <v>1549</v>
      </c>
      <c r="B568" t="s">
        <v>790</v>
      </c>
      <c r="C568" t="s">
        <v>1427</v>
      </c>
      <c r="D568" t="s">
        <v>1441</v>
      </c>
      <c r="E568">
        <v>13</v>
      </c>
      <c r="H568" s="2">
        <v>5300</v>
      </c>
      <c r="I568" s="5">
        <f t="shared" si="29"/>
        <v>130804</v>
      </c>
      <c r="J568" s="2">
        <v>275600</v>
      </c>
      <c r="K568" s="5">
        <f t="shared" si="30"/>
        <v>6801808</v>
      </c>
      <c r="L568">
        <v>24</v>
      </c>
      <c r="M568" t="s">
        <v>30</v>
      </c>
      <c r="N568" t="s">
        <v>317</v>
      </c>
    </row>
    <row r="569" spans="1:14" x14ac:dyDescent="0.45">
      <c r="A569">
        <v>1550</v>
      </c>
      <c r="B569" t="s">
        <v>790</v>
      </c>
      <c r="C569" t="s">
        <v>1427</v>
      </c>
      <c r="D569" t="s">
        <v>1442</v>
      </c>
      <c r="E569">
        <v>14</v>
      </c>
      <c r="H569" s="2">
        <v>5300</v>
      </c>
      <c r="I569" s="5">
        <f t="shared" si="29"/>
        <v>130804</v>
      </c>
      <c r="J569" s="2">
        <v>275600</v>
      </c>
      <c r="K569" s="5">
        <f t="shared" si="30"/>
        <v>6801808</v>
      </c>
      <c r="L569">
        <v>24</v>
      </c>
      <c r="M569" t="s">
        <v>50</v>
      </c>
      <c r="N569" t="s">
        <v>317</v>
      </c>
    </row>
    <row r="570" spans="1:14" x14ac:dyDescent="0.45">
      <c r="A570">
        <v>1551</v>
      </c>
      <c r="B570" t="s">
        <v>790</v>
      </c>
      <c r="C570" t="s">
        <v>1427</v>
      </c>
      <c r="D570" t="s">
        <v>1443</v>
      </c>
      <c r="E570">
        <v>15</v>
      </c>
      <c r="H570" s="2">
        <v>4800</v>
      </c>
      <c r="I570" s="5">
        <f t="shared" si="29"/>
        <v>118464</v>
      </c>
      <c r="J570" s="2">
        <v>249600</v>
      </c>
      <c r="K570" s="5">
        <f t="shared" si="30"/>
        <v>6160128</v>
      </c>
      <c r="L570">
        <v>33</v>
      </c>
      <c r="M570" t="s">
        <v>26</v>
      </c>
      <c r="N570" t="s">
        <v>677</v>
      </c>
    </row>
    <row r="571" spans="1:14" x14ac:dyDescent="0.45">
      <c r="A571">
        <v>1552</v>
      </c>
      <c r="B571" t="s">
        <v>790</v>
      </c>
      <c r="C571" t="s">
        <v>1427</v>
      </c>
      <c r="D571" t="s">
        <v>1444</v>
      </c>
      <c r="E571">
        <v>16</v>
      </c>
      <c r="H571" s="2">
        <v>4500</v>
      </c>
      <c r="I571" s="5">
        <f t="shared" si="29"/>
        <v>111060</v>
      </c>
      <c r="J571" s="2">
        <v>234000</v>
      </c>
      <c r="K571" s="5">
        <f t="shared" si="30"/>
        <v>5775120</v>
      </c>
      <c r="L571">
        <v>23</v>
      </c>
      <c r="M571" t="s">
        <v>231</v>
      </c>
      <c r="N571" t="s">
        <v>1373</v>
      </c>
    </row>
    <row r="572" spans="1:14" x14ac:dyDescent="0.45">
      <c r="A572">
        <v>1553</v>
      </c>
      <c r="B572" t="s">
        <v>790</v>
      </c>
      <c r="C572" t="s">
        <v>1427</v>
      </c>
      <c r="D572" t="s">
        <v>1445</v>
      </c>
      <c r="E572">
        <v>17</v>
      </c>
      <c r="H572" s="2">
        <v>4100</v>
      </c>
      <c r="I572" s="5">
        <f t="shared" si="29"/>
        <v>101188</v>
      </c>
      <c r="J572" s="2">
        <v>213200</v>
      </c>
      <c r="K572" s="5">
        <f t="shared" si="30"/>
        <v>5261776</v>
      </c>
      <c r="L572">
        <v>30</v>
      </c>
      <c r="M572" t="s">
        <v>17</v>
      </c>
      <c r="N572" t="s">
        <v>677</v>
      </c>
    </row>
    <row r="573" spans="1:14" x14ac:dyDescent="0.45">
      <c r="A573">
        <v>1554</v>
      </c>
      <c r="B573" t="s">
        <v>790</v>
      </c>
      <c r="C573" t="s">
        <v>1427</v>
      </c>
      <c r="D573" t="s">
        <v>1446</v>
      </c>
      <c r="E573">
        <v>18</v>
      </c>
      <c r="H573" s="2">
        <v>4100</v>
      </c>
      <c r="I573" s="5">
        <f t="shared" si="29"/>
        <v>101188</v>
      </c>
      <c r="J573" s="2">
        <v>213200</v>
      </c>
      <c r="K573" s="5">
        <f t="shared" si="30"/>
        <v>5261776</v>
      </c>
      <c r="L573">
        <v>30</v>
      </c>
      <c r="M573" t="s">
        <v>43</v>
      </c>
      <c r="N573" t="s">
        <v>677</v>
      </c>
    </row>
    <row r="574" spans="1:14" x14ac:dyDescent="0.45">
      <c r="A574">
        <v>1555</v>
      </c>
      <c r="B574" t="s">
        <v>790</v>
      </c>
      <c r="C574" t="s">
        <v>1427</v>
      </c>
      <c r="D574" t="s">
        <v>949</v>
      </c>
      <c r="E574">
        <v>19</v>
      </c>
      <c r="H574" s="2">
        <v>3100</v>
      </c>
      <c r="I574" s="5">
        <f t="shared" si="29"/>
        <v>76508</v>
      </c>
      <c r="J574" s="2">
        <v>161200</v>
      </c>
      <c r="K574" s="5">
        <f t="shared" si="30"/>
        <v>3978416</v>
      </c>
      <c r="L574">
        <v>22</v>
      </c>
      <c r="M574" t="s">
        <v>73</v>
      </c>
      <c r="N574" t="s">
        <v>677</v>
      </c>
    </row>
    <row r="575" spans="1:14" x14ac:dyDescent="0.45">
      <c r="A575">
        <v>1556</v>
      </c>
      <c r="B575" t="s">
        <v>790</v>
      </c>
      <c r="C575" t="s">
        <v>1427</v>
      </c>
      <c r="D575" t="s">
        <v>1447</v>
      </c>
      <c r="E575">
        <v>20</v>
      </c>
      <c r="H575" s="2">
        <v>3000</v>
      </c>
      <c r="I575" s="5">
        <f t="shared" si="29"/>
        <v>74040</v>
      </c>
      <c r="J575" s="2">
        <v>156000</v>
      </c>
      <c r="K575" s="5">
        <f t="shared" si="30"/>
        <v>3850080</v>
      </c>
      <c r="L575">
        <v>23</v>
      </c>
      <c r="M575" t="s">
        <v>62</v>
      </c>
      <c r="N575" t="s">
        <v>197</v>
      </c>
    </row>
    <row r="576" spans="1:14" x14ac:dyDescent="0.45">
      <c r="A576">
        <v>1557</v>
      </c>
      <c r="B576" t="s">
        <v>790</v>
      </c>
      <c r="C576" t="s">
        <v>1427</v>
      </c>
      <c r="D576" t="s">
        <v>1448</v>
      </c>
      <c r="E576">
        <v>21</v>
      </c>
      <c r="H576" s="2">
        <v>2900</v>
      </c>
      <c r="I576" s="5">
        <f t="shared" si="29"/>
        <v>71572</v>
      </c>
      <c r="J576" s="2">
        <v>150800</v>
      </c>
      <c r="K576" s="5">
        <f t="shared" si="30"/>
        <v>3721744</v>
      </c>
      <c r="L576">
        <v>23</v>
      </c>
      <c r="M576" t="s">
        <v>28</v>
      </c>
      <c r="N576" t="s">
        <v>677</v>
      </c>
    </row>
    <row r="577" spans="1:14" x14ac:dyDescent="0.45">
      <c r="A577">
        <v>1558</v>
      </c>
      <c r="B577" t="s">
        <v>790</v>
      </c>
      <c r="C577" t="s">
        <v>2063</v>
      </c>
      <c r="D577" t="s">
        <v>2027</v>
      </c>
      <c r="E577">
        <v>1</v>
      </c>
      <c r="H577" s="2">
        <v>24000</v>
      </c>
      <c r="J577" s="2">
        <v>1248000</v>
      </c>
      <c r="L577">
        <v>28</v>
      </c>
      <c r="M577" t="s">
        <v>20</v>
      </c>
      <c r="N577" t="s">
        <v>677</v>
      </c>
    </row>
    <row r="578" spans="1:14" x14ac:dyDescent="0.45">
      <c r="A578">
        <v>1559</v>
      </c>
      <c r="B578" t="s">
        <v>790</v>
      </c>
      <c r="C578" t="s">
        <v>2063</v>
      </c>
      <c r="D578" t="s">
        <v>2028</v>
      </c>
      <c r="E578">
        <v>2</v>
      </c>
      <c r="H578" s="2">
        <v>13000</v>
      </c>
      <c r="J578" s="2">
        <v>676000</v>
      </c>
      <c r="L578">
        <v>26</v>
      </c>
      <c r="M578" t="s">
        <v>59</v>
      </c>
      <c r="N578" t="s">
        <v>677</v>
      </c>
    </row>
    <row r="579" spans="1:14" x14ac:dyDescent="0.45">
      <c r="A579">
        <v>1560</v>
      </c>
      <c r="B579" t="s">
        <v>790</v>
      </c>
      <c r="C579" t="s">
        <v>2063</v>
      </c>
      <c r="D579" t="s">
        <v>1270</v>
      </c>
      <c r="E579">
        <v>3</v>
      </c>
      <c r="H579" s="2">
        <v>12000</v>
      </c>
      <c r="J579" s="2">
        <v>624000</v>
      </c>
      <c r="L579">
        <v>30</v>
      </c>
      <c r="M579" t="s">
        <v>20</v>
      </c>
      <c r="N579" t="s">
        <v>677</v>
      </c>
    </row>
    <row r="580" spans="1:14" x14ac:dyDescent="0.45">
      <c r="A580">
        <v>1561</v>
      </c>
      <c r="B580" t="s">
        <v>790</v>
      </c>
      <c r="C580" t="s">
        <v>2063</v>
      </c>
      <c r="D580" t="s">
        <v>2030</v>
      </c>
      <c r="E580">
        <v>4</v>
      </c>
      <c r="H580" s="2">
        <v>11000</v>
      </c>
      <c r="J580" s="2">
        <v>572000</v>
      </c>
      <c r="L580">
        <v>27</v>
      </c>
      <c r="M580" t="s">
        <v>28</v>
      </c>
      <c r="N580" t="s">
        <v>1146</v>
      </c>
    </row>
    <row r="581" spans="1:14" x14ac:dyDescent="0.45">
      <c r="A581">
        <v>1562</v>
      </c>
      <c r="B581" t="s">
        <v>790</v>
      </c>
      <c r="C581" t="s">
        <v>2063</v>
      </c>
      <c r="D581" t="s">
        <v>2031</v>
      </c>
      <c r="E581">
        <v>5</v>
      </c>
      <c r="H581" s="2">
        <v>9000</v>
      </c>
      <c r="J581" s="2">
        <v>468000</v>
      </c>
      <c r="L581">
        <v>25</v>
      </c>
      <c r="M581" t="s">
        <v>62</v>
      </c>
      <c r="N581" t="s">
        <v>677</v>
      </c>
    </row>
    <row r="582" spans="1:14" x14ac:dyDescent="0.45">
      <c r="A582">
        <v>1563</v>
      </c>
      <c r="B582" t="s">
        <v>790</v>
      </c>
      <c r="C582" t="s">
        <v>2063</v>
      </c>
      <c r="D582" t="s">
        <v>2034</v>
      </c>
      <c r="E582">
        <v>6</v>
      </c>
      <c r="H582" s="2">
        <v>9000</v>
      </c>
      <c r="J582" s="2">
        <v>468000</v>
      </c>
      <c r="L582">
        <v>35</v>
      </c>
      <c r="M582" t="s">
        <v>45</v>
      </c>
      <c r="N582" t="s">
        <v>104</v>
      </c>
    </row>
    <row r="583" spans="1:14" x14ac:dyDescent="0.45">
      <c r="A583">
        <v>1564</v>
      </c>
      <c r="B583" t="s">
        <v>790</v>
      </c>
      <c r="C583" t="s">
        <v>2063</v>
      </c>
      <c r="D583" t="s">
        <v>2035</v>
      </c>
      <c r="E583">
        <v>7</v>
      </c>
      <c r="H583" s="2">
        <v>8900</v>
      </c>
      <c r="J583" s="2">
        <v>462800</v>
      </c>
      <c r="L583">
        <v>25</v>
      </c>
      <c r="M583" t="s">
        <v>17</v>
      </c>
      <c r="N583" t="s">
        <v>812</v>
      </c>
    </row>
    <row r="584" spans="1:14" x14ac:dyDescent="0.45">
      <c r="A584">
        <v>1565</v>
      </c>
      <c r="B584" t="s">
        <v>790</v>
      </c>
      <c r="C584" t="s">
        <v>2063</v>
      </c>
      <c r="D584" t="s">
        <v>2036</v>
      </c>
      <c r="E584">
        <v>8</v>
      </c>
      <c r="H584" s="2">
        <v>8700</v>
      </c>
      <c r="J584" s="2">
        <v>452400</v>
      </c>
      <c r="L584">
        <v>23</v>
      </c>
      <c r="M584" t="s">
        <v>2037</v>
      </c>
      <c r="N584" t="s">
        <v>317</v>
      </c>
    </row>
    <row r="585" spans="1:14" x14ac:dyDescent="0.45">
      <c r="A585">
        <v>1566</v>
      </c>
      <c r="B585" t="s">
        <v>790</v>
      </c>
      <c r="C585" t="s">
        <v>2063</v>
      </c>
      <c r="D585" t="s">
        <v>2038</v>
      </c>
      <c r="E585">
        <v>9</v>
      </c>
      <c r="H585" s="2">
        <v>8500</v>
      </c>
      <c r="J585" s="2">
        <v>442000</v>
      </c>
      <c r="L585">
        <v>26</v>
      </c>
      <c r="M585" t="s">
        <v>17</v>
      </c>
      <c r="N585" t="s">
        <v>677</v>
      </c>
    </row>
    <row r="586" spans="1:14" x14ac:dyDescent="0.45">
      <c r="A586">
        <v>1567</v>
      </c>
      <c r="B586" t="s">
        <v>790</v>
      </c>
      <c r="C586" t="s">
        <v>2063</v>
      </c>
      <c r="D586" t="s">
        <v>2039</v>
      </c>
      <c r="E586">
        <v>10</v>
      </c>
      <c r="H586" s="2">
        <v>8300</v>
      </c>
      <c r="J586" s="2">
        <v>431600</v>
      </c>
      <c r="L586">
        <v>30</v>
      </c>
      <c r="M586" t="s">
        <v>17</v>
      </c>
      <c r="N586" t="s">
        <v>899</v>
      </c>
    </row>
    <row r="587" spans="1:14" x14ac:dyDescent="0.45">
      <c r="A587">
        <v>1568</v>
      </c>
      <c r="B587" t="s">
        <v>790</v>
      </c>
      <c r="C587" t="s">
        <v>2063</v>
      </c>
      <c r="D587" t="s">
        <v>2040</v>
      </c>
      <c r="E587">
        <v>11</v>
      </c>
      <c r="H587" s="2">
        <v>8100</v>
      </c>
      <c r="J587" s="2">
        <v>421200</v>
      </c>
      <c r="L587">
        <v>26</v>
      </c>
      <c r="M587" t="s">
        <v>73</v>
      </c>
      <c r="N587" t="s">
        <v>677</v>
      </c>
    </row>
    <row r="588" spans="1:14" x14ac:dyDescent="0.45">
      <c r="A588">
        <v>1569</v>
      </c>
      <c r="B588" t="s">
        <v>790</v>
      </c>
      <c r="C588" t="s">
        <v>2063</v>
      </c>
      <c r="D588" t="s">
        <v>2041</v>
      </c>
      <c r="E588">
        <v>12</v>
      </c>
      <c r="H588" s="2">
        <v>8000</v>
      </c>
      <c r="J588" s="2">
        <v>416000</v>
      </c>
      <c r="L588">
        <v>27</v>
      </c>
      <c r="M588" t="s">
        <v>52</v>
      </c>
      <c r="N588" t="s">
        <v>886</v>
      </c>
    </row>
    <row r="589" spans="1:14" x14ac:dyDescent="0.45">
      <c r="A589">
        <v>1570</v>
      </c>
      <c r="B589" t="s">
        <v>790</v>
      </c>
      <c r="C589" t="s">
        <v>2063</v>
      </c>
      <c r="D589" t="s">
        <v>2044</v>
      </c>
      <c r="E589">
        <v>13</v>
      </c>
      <c r="H589" s="2">
        <v>7100</v>
      </c>
      <c r="J589" s="2">
        <v>369200</v>
      </c>
      <c r="L589">
        <v>29</v>
      </c>
      <c r="M589" t="s">
        <v>70</v>
      </c>
      <c r="N589" t="s">
        <v>1053</v>
      </c>
    </row>
    <row r="590" spans="1:14" x14ac:dyDescent="0.45">
      <c r="A590">
        <v>1571</v>
      </c>
      <c r="B590" t="s">
        <v>790</v>
      </c>
      <c r="C590" t="s">
        <v>2063</v>
      </c>
      <c r="D590" t="s">
        <v>2045</v>
      </c>
      <c r="E590">
        <v>14</v>
      </c>
      <c r="H590" s="2">
        <v>6800</v>
      </c>
      <c r="J590" s="2">
        <v>353600</v>
      </c>
      <c r="L590">
        <v>27</v>
      </c>
      <c r="M590" t="s">
        <v>26</v>
      </c>
      <c r="N590" t="s">
        <v>451</v>
      </c>
    </row>
    <row r="591" spans="1:14" x14ac:dyDescent="0.45">
      <c r="A591">
        <v>1572</v>
      </c>
      <c r="B591" t="s">
        <v>790</v>
      </c>
      <c r="C591" t="s">
        <v>2063</v>
      </c>
      <c r="D591" t="s">
        <v>2046</v>
      </c>
      <c r="E591">
        <v>15</v>
      </c>
      <c r="H591" s="2">
        <v>6100</v>
      </c>
      <c r="J591" s="2">
        <v>317200</v>
      </c>
      <c r="L591">
        <v>25</v>
      </c>
      <c r="M591" t="s">
        <v>20</v>
      </c>
      <c r="N591" t="s">
        <v>677</v>
      </c>
    </row>
    <row r="592" spans="1:14" x14ac:dyDescent="0.45">
      <c r="A592">
        <v>1573</v>
      </c>
      <c r="B592" t="s">
        <v>790</v>
      </c>
      <c r="C592" t="s">
        <v>2063</v>
      </c>
      <c r="D592" t="s">
        <v>2047</v>
      </c>
      <c r="E592">
        <v>16</v>
      </c>
      <c r="H592" s="2">
        <v>5900</v>
      </c>
      <c r="J592" s="2">
        <v>306800</v>
      </c>
      <c r="L592">
        <v>34</v>
      </c>
      <c r="M592" t="s">
        <v>26</v>
      </c>
      <c r="N592" t="s">
        <v>677</v>
      </c>
    </row>
    <row r="593" spans="1:14" x14ac:dyDescent="0.45">
      <c r="A593">
        <v>1574</v>
      </c>
      <c r="B593" t="s">
        <v>790</v>
      </c>
      <c r="C593" t="s">
        <v>2063</v>
      </c>
      <c r="D593" t="s">
        <v>2050</v>
      </c>
      <c r="E593">
        <v>17</v>
      </c>
      <c r="H593" s="2">
        <v>5900</v>
      </c>
      <c r="J593" s="2">
        <v>306800</v>
      </c>
      <c r="L593">
        <v>25</v>
      </c>
      <c r="M593" t="s">
        <v>28</v>
      </c>
      <c r="N593" t="s">
        <v>104</v>
      </c>
    </row>
    <row r="594" spans="1:14" x14ac:dyDescent="0.45">
      <c r="A594">
        <v>1575</v>
      </c>
      <c r="B594" t="s">
        <v>790</v>
      </c>
      <c r="C594" t="s">
        <v>2063</v>
      </c>
      <c r="D594" t="s">
        <v>2051</v>
      </c>
      <c r="E594">
        <v>18</v>
      </c>
      <c r="H594" s="2">
        <v>4500</v>
      </c>
      <c r="J594" s="2">
        <v>234000</v>
      </c>
      <c r="L594">
        <v>22</v>
      </c>
      <c r="M594" t="s">
        <v>20</v>
      </c>
      <c r="N594" t="s">
        <v>677</v>
      </c>
    </row>
    <row r="595" spans="1:14" x14ac:dyDescent="0.45">
      <c r="A595">
        <v>1576</v>
      </c>
      <c r="B595" t="s">
        <v>790</v>
      </c>
      <c r="C595" t="s">
        <v>2063</v>
      </c>
      <c r="D595" t="s">
        <v>2053</v>
      </c>
      <c r="E595">
        <v>19</v>
      </c>
      <c r="H595" s="2">
        <v>4500</v>
      </c>
      <c r="J595" s="2">
        <v>234000</v>
      </c>
      <c r="L595">
        <v>31</v>
      </c>
      <c r="M595" t="s">
        <v>73</v>
      </c>
      <c r="N595" t="s">
        <v>886</v>
      </c>
    </row>
    <row r="596" spans="1:14" x14ac:dyDescent="0.45">
      <c r="A596">
        <v>1577</v>
      </c>
      <c r="B596" t="s">
        <v>790</v>
      </c>
      <c r="C596" t="s">
        <v>2063</v>
      </c>
      <c r="D596" t="s">
        <v>2054</v>
      </c>
      <c r="E596">
        <v>20</v>
      </c>
      <c r="H596" s="2">
        <v>4000</v>
      </c>
      <c r="J596" s="2">
        <v>208000</v>
      </c>
      <c r="L596">
        <v>26</v>
      </c>
      <c r="M596" t="s">
        <v>26</v>
      </c>
      <c r="N596" t="s">
        <v>677</v>
      </c>
    </row>
    <row r="597" spans="1:14" x14ac:dyDescent="0.45">
      <c r="A597">
        <v>1578</v>
      </c>
      <c r="B597" t="s">
        <v>790</v>
      </c>
      <c r="C597" t="s">
        <v>2063</v>
      </c>
      <c r="D597" t="s">
        <v>2055</v>
      </c>
      <c r="E597">
        <v>21</v>
      </c>
      <c r="H597" s="2">
        <v>4000</v>
      </c>
      <c r="J597" s="2">
        <v>208000</v>
      </c>
      <c r="L597">
        <v>23</v>
      </c>
      <c r="M597" t="s">
        <v>28</v>
      </c>
      <c r="N597" t="s">
        <v>317</v>
      </c>
    </row>
    <row r="598" spans="1:14" x14ac:dyDescent="0.45">
      <c r="A598">
        <v>1579</v>
      </c>
      <c r="B598" t="s">
        <v>790</v>
      </c>
      <c r="C598" t="s">
        <v>2063</v>
      </c>
      <c r="D598" t="s">
        <v>2056</v>
      </c>
      <c r="E598">
        <v>22</v>
      </c>
      <c r="H598" s="2">
        <v>3800</v>
      </c>
      <c r="J598" s="2">
        <v>197600</v>
      </c>
      <c r="L598">
        <v>33</v>
      </c>
      <c r="M598" t="s">
        <v>62</v>
      </c>
      <c r="N598" t="s">
        <v>18</v>
      </c>
    </row>
    <row r="599" spans="1:14" x14ac:dyDescent="0.45">
      <c r="A599">
        <v>1580</v>
      </c>
      <c r="B599" t="s">
        <v>790</v>
      </c>
      <c r="C599" t="s">
        <v>2063</v>
      </c>
      <c r="D599" t="s">
        <v>2057</v>
      </c>
      <c r="E599">
        <v>23</v>
      </c>
      <c r="H599" s="2">
        <v>3300</v>
      </c>
      <c r="J599" s="2">
        <v>171600</v>
      </c>
      <c r="L599">
        <v>21</v>
      </c>
      <c r="M599" t="s">
        <v>52</v>
      </c>
      <c r="N599" t="s">
        <v>677</v>
      </c>
    </row>
    <row r="600" spans="1:14" x14ac:dyDescent="0.45">
      <c r="A600">
        <v>1581</v>
      </c>
      <c r="B600" t="s">
        <v>790</v>
      </c>
      <c r="C600" t="s">
        <v>2063</v>
      </c>
      <c r="D600" t="s">
        <v>2059</v>
      </c>
      <c r="E600">
        <v>24</v>
      </c>
      <c r="H600" s="2">
        <v>2600</v>
      </c>
      <c r="J600" s="2">
        <v>135200</v>
      </c>
      <c r="L600">
        <v>24</v>
      </c>
      <c r="M600" t="s">
        <v>26</v>
      </c>
      <c r="N600" t="s">
        <v>677</v>
      </c>
    </row>
    <row r="601" spans="1:14" x14ac:dyDescent="0.45">
      <c r="A601">
        <v>1582</v>
      </c>
      <c r="B601" t="s">
        <v>790</v>
      </c>
      <c r="C601" t="s">
        <v>2063</v>
      </c>
      <c r="D601" t="s">
        <v>2062</v>
      </c>
      <c r="E601">
        <v>25</v>
      </c>
      <c r="H601" s="2">
        <v>1300</v>
      </c>
      <c r="J601" s="2">
        <v>67600</v>
      </c>
      <c r="L601">
        <v>30</v>
      </c>
      <c r="M601" t="s">
        <v>61</v>
      </c>
      <c r="N601" t="s">
        <v>1265</v>
      </c>
    </row>
    <row r="602" spans="1:14" x14ac:dyDescent="0.45">
      <c r="H602" s="43"/>
      <c r="J602" s="11"/>
    </row>
    <row r="603" spans="1:14" x14ac:dyDescent="0.45">
      <c r="H603" s="43"/>
      <c r="J603" s="11"/>
    </row>
    <row r="604" spans="1:14" x14ac:dyDescent="0.45">
      <c r="H604" s="43"/>
      <c r="J604" s="11"/>
    </row>
    <row r="605" spans="1:14" x14ac:dyDescent="0.45">
      <c r="H605" s="43"/>
      <c r="J605" s="11"/>
    </row>
    <row r="606" spans="1:14" x14ac:dyDescent="0.45">
      <c r="H606" s="43"/>
      <c r="J606" s="11"/>
    </row>
    <row r="607" spans="1:14" x14ac:dyDescent="0.45">
      <c r="H607" s="43"/>
      <c r="J607" s="11"/>
    </row>
    <row r="608" spans="1:14" x14ac:dyDescent="0.45">
      <c r="H608" s="43"/>
      <c r="J608" s="11"/>
    </row>
    <row r="609" spans="8:10" x14ac:dyDescent="0.45">
      <c r="H609" s="43"/>
      <c r="J609" s="11"/>
    </row>
    <row r="610" spans="8:10" x14ac:dyDescent="0.45">
      <c r="H610" s="43"/>
      <c r="J610" s="11"/>
    </row>
    <row r="611" spans="8:10" x14ac:dyDescent="0.45">
      <c r="H611" s="43"/>
      <c r="J611" s="11"/>
    </row>
    <row r="612" spans="8:10" x14ac:dyDescent="0.45">
      <c r="H612" s="43"/>
      <c r="J612" s="11"/>
    </row>
    <row r="613" spans="8:10" x14ac:dyDescent="0.45">
      <c r="H613" s="43"/>
      <c r="J613" s="11"/>
    </row>
    <row r="614" spans="8:10" x14ac:dyDescent="0.45">
      <c r="H614" s="43"/>
      <c r="J614" s="11"/>
    </row>
    <row r="615" spans="8:10" x14ac:dyDescent="0.45">
      <c r="H615" s="43"/>
      <c r="J615" s="11"/>
    </row>
    <row r="616" spans="8:10" x14ac:dyDescent="0.45">
      <c r="H616" s="43"/>
      <c r="J616" s="11"/>
    </row>
    <row r="617" spans="8:10" x14ac:dyDescent="0.45">
      <c r="H617" s="43"/>
      <c r="J617" s="11"/>
    </row>
    <row r="618" spans="8:10" x14ac:dyDescent="0.45">
      <c r="H618" s="43"/>
      <c r="J618" s="11"/>
    </row>
    <row r="619" spans="8:10" x14ac:dyDescent="0.45">
      <c r="H619" s="43"/>
      <c r="J619" s="11"/>
    </row>
    <row r="620" spans="8:10" x14ac:dyDescent="0.45">
      <c r="H620" s="43"/>
      <c r="J620" s="11"/>
    </row>
    <row r="621" spans="8:10" x14ac:dyDescent="0.45">
      <c r="H621" s="43"/>
      <c r="J621" s="11"/>
    </row>
    <row r="622" spans="8:10" x14ac:dyDescent="0.45">
      <c r="H622" s="43"/>
      <c r="J622" s="11"/>
    </row>
    <row r="623" spans="8:10" x14ac:dyDescent="0.45">
      <c r="H623" s="43"/>
      <c r="J623" s="11"/>
    </row>
    <row r="624" spans="8:10" x14ac:dyDescent="0.45">
      <c r="H624" s="43"/>
      <c r="J624" s="11"/>
    </row>
    <row r="625" spans="8:10" x14ac:dyDescent="0.45">
      <c r="H625" s="43"/>
      <c r="J625" s="11"/>
    </row>
    <row r="626" spans="8:10" x14ac:dyDescent="0.45">
      <c r="H626" s="43"/>
      <c r="J626" s="11"/>
    </row>
    <row r="627" spans="8:10" x14ac:dyDescent="0.45">
      <c r="H627" s="43"/>
      <c r="J627" s="11"/>
    </row>
    <row r="628" spans="8:10" x14ac:dyDescent="0.45">
      <c r="H628" s="43"/>
      <c r="J628" s="11"/>
    </row>
  </sheetData>
  <autoFilter ref="P11:T31" xr:uid="{9BF6D192-0AE0-4734-A566-D6A9A78EB5C1}">
    <sortState xmlns:xlrd2="http://schemas.microsoft.com/office/spreadsheetml/2017/richdata2" ref="P12:T31">
      <sortCondition descending="1" ref="Q11:Q31"/>
    </sortState>
  </autoFilter>
  <conditionalFormatting sqref="R12:R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2:S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:T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94C0-A543-428E-BB54-CBB1893ED860}">
  <dimension ref="A1:AO983"/>
  <sheetViews>
    <sheetView topLeftCell="Z1" zoomScaleNormal="100" workbookViewId="0">
      <selection activeCell="AK12" sqref="AK12"/>
    </sheetView>
  </sheetViews>
  <sheetFormatPr defaultRowHeight="14.25" x14ac:dyDescent="0.45"/>
  <cols>
    <col min="1" max="1" width="5" bestFit="1" customWidth="1"/>
    <col min="2" max="2" width="7" bestFit="1" customWidth="1"/>
    <col min="3" max="3" width="12" bestFit="1" customWidth="1"/>
    <col min="4" max="4" width="23.1328125" bestFit="1" customWidth="1"/>
    <col min="5" max="5" width="4" hidden="1" customWidth="1"/>
    <col min="6" max="6" width="23.19921875" hidden="1" customWidth="1"/>
    <col min="7" max="7" width="19.73046875" hidden="1" customWidth="1"/>
    <col min="8" max="8" width="11.53125" hidden="1" customWidth="1"/>
    <col min="9" max="9" width="13.265625" hidden="1" customWidth="1"/>
    <col min="10" max="10" width="10.86328125" bestFit="1" customWidth="1"/>
    <col min="11" max="11" width="14.3984375" bestFit="1" customWidth="1"/>
    <col min="12" max="14" width="14.3984375" customWidth="1"/>
    <col min="15" max="15" width="3.73046875" bestFit="1" customWidth="1"/>
    <col min="16" max="16" width="11.9296875" bestFit="1" customWidth="1"/>
    <col min="17" max="17" width="9.46484375" bestFit="1" customWidth="1"/>
    <col min="19" max="19" width="14.53125" bestFit="1" customWidth="1"/>
    <col min="20" max="20" width="16.9296875" bestFit="1" customWidth="1"/>
    <col min="21" max="21" width="14.59765625" bestFit="1" customWidth="1"/>
    <col min="22" max="22" width="14.86328125" bestFit="1" customWidth="1"/>
    <col min="23" max="23" width="12.3984375" bestFit="1" customWidth="1"/>
    <col min="25" max="25" width="5.9296875" bestFit="1" customWidth="1"/>
    <col min="26" max="26" width="14.3984375" bestFit="1" customWidth="1"/>
    <col min="27" max="27" width="10.19921875" bestFit="1" customWidth="1"/>
    <col min="37" max="37" width="9.46484375" bestFit="1" customWidth="1"/>
    <col min="38" max="38" width="16.9296875" bestFit="1" customWidth="1"/>
    <col min="39" max="39" width="5.53125" bestFit="1" customWidth="1"/>
    <col min="40" max="40" width="8" bestFit="1" customWidth="1"/>
    <col min="41" max="41" width="9.3984375" bestFit="1" customWidth="1"/>
  </cols>
  <sheetData>
    <row r="1" spans="1:41" s="15" customFormat="1" ht="72" customHeight="1" thickBot="1" x14ac:dyDescent="0.5">
      <c r="A1" s="15" t="s">
        <v>0</v>
      </c>
      <c r="B1" s="15" t="s">
        <v>1</v>
      </c>
      <c r="C1" s="15" t="s">
        <v>2</v>
      </c>
      <c r="D1" s="15" t="s">
        <v>3</v>
      </c>
      <c r="E1" s="15" t="s">
        <v>1462</v>
      </c>
      <c r="F1" s="15" t="s">
        <v>1452</v>
      </c>
      <c r="G1" s="15" t="s">
        <v>6</v>
      </c>
      <c r="H1" s="15" t="s">
        <v>1969</v>
      </c>
      <c r="I1" s="15" t="s">
        <v>1970</v>
      </c>
      <c r="J1" s="17" t="s">
        <v>1968</v>
      </c>
      <c r="K1" s="23" t="s">
        <v>1971</v>
      </c>
      <c r="L1" s="23" t="s">
        <v>1998</v>
      </c>
      <c r="M1" s="23" t="s">
        <v>1993</v>
      </c>
      <c r="N1" s="23" t="s">
        <v>1999</v>
      </c>
      <c r="O1" s="15" t="s">
        <v>11</v>
      </c>
      <c r="P1" s="15" t="s">
        <v>12</v>
      </c>
      <c r="Q1" s="15" t="s">
        <v>13</v>
      </c>
    </row>
    <row r="2" spans="1:41" x14ac:dyDescent="0.45">
      <c r="A2">
        <v>881</v>
      </c>
      <c r="B2" t="s">
        <v>1463</v>
      </c>
      <c r="C2" t="s">
        <v>1876</v>
      </c>
      <c r="D2" t="s">
        <v>1877</v>
      </c>
      <c r="E2">
        <v>1</v>
      </c>
      <c r="F2" s="8">
        <f t="shared" ref="F2:F65" si="0">K2/$T$7</f>
        <v>11.935876623376622</v>
      </c>
      <c r="G2" s="8">
        <f t="shared" ref="G2:G65" si="1">K2/$T$6</f>
        <v>14.753927630538506</v>
      </c>
      <c r="H2" s="11">
        <v>85000</v>
      </c>
      <c r="I2" s="5">
        <f t="shared" ref="I2:I65" si="2">H2*$S$3</f>
        <v>2097800</v>
      </c>
      <c r="J2" s="29">
        <v>4420000</v>
      </c>
      <c r="K2" s="28">
        <f t="shared" ref="K2:K65" si="3">J2*$S$3</f>
        <v>109085600</v>
      </c>
      <c r="L2" s="30" cm="1">
        <f t="array" ref="L2">_xlfn.IFS(K2&gt;3898140.12,0.35,K2&gt;1299380.04,0.34,K2&gt;974535.03,0.32,K2&gt;510451,0.3,K2&gt;323862,0.2352,K2&gt;160577.65,0.2136,K2&gt;134119.41,0.1792,K2&gt;115375.9,0.16,K2&gt;65651.07,0.1088,K2&gt;7735,0.064,K2&gt;0,0.0192)</f>
        <v>0.35</v>
      </c>
      <c r="M2" s="28">
        <f t="shared" ref="M2:M65" si="4">K2*(1-L2)</f>
        <v>70905640</v>
      </c>
      <c r="N2" s="28">
        <f t="shared" ref="N2:N65" si="5">M2*$W$3</f>
        <v>54072177.199720986</v>
      </c>
      <c r="O2">
        <v>28</v>
      </c>
      <c r="P2" t="s">
        <v>50</v>
      </c>
      <c r="Q2" t="s">
        <v>317</v>
      </c>
      <c r="S2" t="s">
        <v>1458</v>
      </c>
      <c r="U2" t="s">
        <v>1926</v>
      </c>
      <c r="W2" t="s">
        <v>1992</v>
      </c>
    </row>
    <row r="3" spans="1:41" x14ac:dyDescent="0.45">
      <c r="A3">
        <v>882</v>
      </c>
      <c r="B3" t="s">
        <v>1463</v>
      </c>
      <c r="C3" t="s">
        <v>1876</v>
      </c>
      <c r="D3" t="s">
        <v>1878</v>
      </c>
      <c r="E3">
        <v>2</v>
      </c>
      <c r="F3" s="8">
        <f t="shared" si="0"/>
        <v>9.548701298701296</v>
      </c>
      <c r="G3" s="8">
        <f t="shared" si="1"/>
        <v>11.803142104430805</v>
      </c>
      <c r="H3" s="11">
        <v>68000</v>
      </c>
      <c r="I3" s="5">
        <f t="shared" si="2"/>
        <v>1678240</v>
      </c>
      <c r="J3" s="29">
        <v>3536000</v>
      </c>
      <c r="K3" s="28">
        <f t="shared" si="3"/>
        <v>87268480</v>
      </c>
      <c r="L3" s="30" cm="1">
        <f t="array" ref="L3">_xlfn.IFS(K3&gt;3898140.12,0.35,K3&gt;1299380.04,0.34,K3&gt;974535.03,0.32,K3&gt;510451,0.3,K3&gt;323862,0.2352,K3&gt;160577.65,0.2136,K3&gt;134119.41,0.1792,K3&gt;115375.9,0.16,K3&gt;65651.07,0.1088,K3&gt;7735,0.064,K3&gt;0,0.0192)</f>
        <v>0.35</v>
      </c>
      <c r="M3" s="28">
        <f t="shared" si="4"/>
        <v>56724512</v>
      </c>
      <c r="N3" s="28">
        <f t="shared" si="5"/>
        <v>43257741.759776793</v>
      </c>
      <c r="O3">
        <v>35</v>
      </c>
      <c r="P3" t="s">
        <v>45</v>
      </c>
      <c r="Q3" t="s">
        <v>317</v>
      </c>
      <c r="S3" s="4">
        <v>24.68</v>
      </c>
      <c r="U3" s="12">
        <f>AVERAGE(O2:O983)</f>
        <v>26.153333333333332</v>
      </c>
      <c r="W3" s="25">
        <v>0.76259345800589329</v>
      </c>
    </row>
    <row r="4" spans="1:41" x14ac:dyDescent="0.45">
      <c r="A4">
        <v>343</v>
      </c>
      <c r="B4" t="s">
        <v>1463</v>
      </c>
      <c r="C4" t="s">
        <v>1619</v>
      </c>
      <c r="D4" t="s">
        <v>1620</v>
      </c>
      <c r="E4">
        <v>1</v>
      </c>
      <c r="F4" s="8">
        <f t="shared" si="0"/>
        <v>9.1274350649350637</v>
      </c>
      <c r="G4" s="8">
        <f t="shared" si="1"/>
        <v>11.282415246882387</v>
      </c>
      <c r="H4" s="11">
        <v>65000</v>
      </c>
      <c r="I4" s="5">
        <f t="shared" si="2"/>
        <v>1604200</v>
      </c>
      <c r="J4" s="29">
        <v>3380000</v>
      </c>
      <c r="K4" s="28">
        <f t="shared" si="3"/>
        <v>83418400</v>
      </c>
      <c r="L4" s="30" cm="1">
        <f t="array" ref="L4">_xlfn.IFS(K4&gt;3898140.12,0.35,K4&gt;1299380.04,0.34,K4&gt;974535.03,0.32,K4&gt;510451,0.3,K4&gt;323862,0.2352,K4&gt;160577.65,0.2136,K4&gt;134119.41,0.1792,K4&gt;115375.9,0.16,K4&gt;65651.07,0.1088,K4&gt;7735,0.064,K4&gt;0,0.0192)</f>
        <v>0.35</v>
      </c>
      <c r="M4" s="28">
        <f t="shared" si="4"/>
        <v>54221960</v>
      </c>
      <c r="N4" s="28">
        <f t="shared" si="5"/>
        <v>41349311.976257227</v>
      </c>
      <c r="O4">
        <v>35</v>
      </c>
      <c r="P4" t="s">
        <v>28</v>
      </c>
      <c r="Q4" t="s">
        <v>401</v>
      </c>
    </row>
    <row r="5" spans="1:41" x14ac:dyDescent="0.45">
      <c r="A5">
        <v>393</v>
      </c>
      <c r="B5" t="s">
        <v>1463</v>
      </c>
      <c r="C5" t="s">
        <v>1644</v>
      </c>
      <c r="D5" t="s">
        <v>1645</v>
      </c>
      <c r="E5">
        <v>1</v>
      </c>
      <c r="F5" s="8">
        <f t="shared" si="0"/>
        <v>4.6339285714285703</v>
      </c>
      <c r="G5" s="8">
        <f t="shared" si="1"/>
        <v>5.7279954330325964</v>
      </c>
      <c r="H5" s="11">
        <v>33000</v>
      </c>
      <c r="I5" s="5">
        <f t="shared" si="2"/>
        <v>814440</v>
      </c>
      <c r="J5" s="29">
        <v>1716000</v>
      </c>
      <c r="K5" s="28">
        <f t="shared" si="3"/>
        <v>42350880</v>
      </c>
      <c r="L5" s="30" cm="1">
        <f t="array" ref="L5">_xlfn.IFS(K5&gt;3898140.12,0.35,K5&gt;1299380.04,0.34,K5&gt;974535.03,0.32,K5&gt;510451,0.3,K5&gt;323862,0.2352,K5&gt;160577.65,0.2136,K5&gt;134119.41,0.1792,K5&gt;115375.9,0.16,K5&gt;65651.07,0.1088,K5&gt;7735,0.064,K5&gt;0,0.0192)</f>
        <v>0.35</v>
      </c>
      <c r="M5" s="28">
        <f t="shared" si="4"/>
        <v>27528072</v>
      </c>
      <c r="N5" s="28">
        <f t="shared" si="5"/>
        <v>20992727.618715208</v>
      </c>
      <c r="O5">
        <v>27</v>
      </c>
      <c r="P5" t="s">
        <v>45</v>
      </c>
      <c r="Q5" t="s">
        <v>913</v>
      </c>
      <c r="S5" t="s">
        <v>1457</v>
      </c>
      <c r="V5" t="s">
        <v>1461</v>
      </c>
    </row>
    <row r="6" spans="1:41" x14ac:dyDescent="0.45">
      <c r="A6">
        <v>883</v>
      </c>
      <c r="B6" t="s">
        <v>1463</v>
      </c>
      <c r="C6" t="s">
        <v>1876</v>
      </c>
      <c r="D6" t="s">
        <v>1879</v>
      </c>
      <c r="E6">
        <v>3</v>
      </c>
      <c r="F6" s="8">
        <f t="shared" si="0"/>
        <v>3.791396103896103</v>
      </c>
      <c r="G6" s="8">
        <f t="shared" si="1"/>
        <v>4.6865417179357607</v>
      </c>
      <c r="H6" s="11">
        <v>27000</v>
      </c>
      <c r="I6" s="5">
        <f t="shared" si="2"/>
        <v>666360</v>
      </c>
      <c r="J6" s="29">
        <v>1404000</v>
      </c>
      <c r="K6" s="28">
        <f t="shared" si="3"/>
        <v>34650720</v>
      </c>
      <c r="L6" s="30" cm="1">
        <f t="array" ref="L6">_xlfn.IFS(K6&gt;3898140.12,0.35,K6&gt;1299380.04,0.34,K6&gt;974535.03,0.32,K6&gt;510451,0.3,K6&gt;323862,0.2352,K6&gt;160577.65,0.2136,K6&gt;134119.41,0.1792,K6&gt;115375.9,0.16,K6&gt;65651.07,0.1088,K6&gt;7735,0.064,K6&gt;0,0.0192)</f>
        <v>0.35</v>
      </c>
      <c r="M6" s="28">
        <f t="shared" si="4"/>
        <v>22522968</v>
      </c>
      <c r="N6" s="28">
        <f t="shared" si="5"/>
        <v>17175868.05167608</v>
      </c>
      <c r="O6">
        <v>31</v>
      </c>
      <c r="P6" t="s">
        <v>26</v>
      </c>
      <c r="Q6" t="s">
        <v>18</v>
      </c>
      <c r="S6" t="s">
        <v>10</v>
      </c>
      <c r="T6" s="6">
        <f>AVERAGE(K2:K983)</f>
        <v>7393665.1128888903</v>
      </c>
      <c r="V6" s="7">
        <f>T7/T6-1</f>
        <v>0.23609920712842181</v>
      </c>
    </row>
    <row r="7" spans="1:41" x14ac:dyDescent="0.45">
      <c r="A7">
        <v>394</v>
      </c>
      <c r="B7" t="s">
        <v>1463</v>
      </c>
      <c r="C7" t="s">
        <v>1644</v>
      </c>
      <c r="D7" t="s">
        <v>1646</v>
      </c>
      <c r="E7">
        <v>2</v>
      </c>
      <c r="F7" s="8">
        <f t="shared" si="0"/>
        <v>3.3701298701298694</v>
      </c>
      <c r="G7" s="8">
        <f t="shared" si="1"/>
        <v>4.1658148603873428</v>
      </c>
      <c r="H7" s="11">
        <v>24000</v>
      </c>
      <c r="I7" s="5">
        <f t="shared" si="2"/>
        <v>592320</v>
      </c>
      <c r="J7" s="29">
        <v>1248000</v>
      </c>
      <c r="K7" s="28">
        <f t="shared" si="3"/>
        <v>30800640</v>
      </c>
      <c r="L7" s="30" cm="1">
        <f t="array" ref="L7">_xlfn.IFS(K7&gt;3898140.12,0.35,K7&gt;1299380.04,0.34,K7&gt;974535.03,0.32,K7&gt;510451,0.3,K7&gt;323862,0.2352,K7&gt;160577.65,0.2136,K7&gt;134119.41,0.1792,K7&gt;115375.9,0.16,K7&gt;65651.07,0.1088,K7&gt;7735,0.064,K7&gt;0,0.0192)</f>
        <v>0.35</v>
      </c>
      <c r="M7" s="28">
        <f t="shared" si="4"/>
        <v>20020416</v>
      </c>
      <c r="N7" s="28">
        <f t="shared" si="5"/>
        <v>15267438.268156514</v>
      </c>
      <c r="O7">
        <v>29</v>
      </c>
      <c r="P7" t="s">
        <v>105</v>
      </c>
      <c r="Q7" t="s">
        <v>1163</v>
      </c>
      <c r="S7" t="s">
        <v>1451</v>
      </c>
      <c r="T7" s="5">
        <f>AVERAGEIF($O$2:$O$983,"&gt;22",$K$2:$K$983)</f>
        <v>9139303.5838150308</v>
      </c>
    </row>
    <row r="8" spans="1:41" x14ac:dyDescent="0.45">
      <c r="A8">
        <v>1</v>
      </c>
      <c r="B8" t="s">
        <v>1463</v>
      </c>
      <c r="C8" t="s">
        <v>1464</v>
      </c>
      <c r="D8" t="s">
        <v>1465</v>
      </c>
      <c r="E8">
        <v>1</v>
      </c>
      <c r="F8" s="8">
        <f t="shared" si="0"/>
        <v>3.0892857142857135</v>
      </c>
      <c r="G8" s="8">
        <f t="shared" si="1"/>
        <v>3.8186636220217309</v>
      </c>
      <c r="H8" s="11">
        <v>22000</v>
      </c>
      <c r="I8" s="5">
        <f t="shared" si="2"/>
        <v>542960</v>
      </c>
      <c r="J8" s="29">
        <v>1144000</v>
      </c>
      <c r="K8" s="28">
        <f t="shared" si="3"/>
        <v>28233920</v>
      </c>
      <c r="L8" s="30" cm="1">
        <f t="array" ref="L8">_xlfn.IFS(K8&gt;3898140.12,0.35,K8&gt;1299380.04,0.34,K8&gt;974535.03,0.32,K8&gt;510451,0.3,K8&gt;323862,0.2352,K8&gt;160577.65,0.2136,K8&gt;134119.41,0.1792,K8&gt;115375.9,0.16,K8&gt;65651.07,0.1088,K8&gt;7735,0.064,K8&gt;0,0.0192)</f>
        <v>0.35</v>
      </c>
      <c r="M8" s="28">
        <f t="shared" si="4"/>
        <v>18352048</v>
      </c>
      <c r="N8" s="28">
        <f t="shared" si="5"/>
        <v>13995151.745810138</v>
      </c>
      <c r="O8">
        <v>39</v>
      </c>
      <c r="P8" t="s">
        <v>28</v>
      </c>
      <c r="Q8" t="s">
        <v>401</v>
      </c>
      <c r="Z8" t="s">
        <v>1928</v>
      </c>
      <c r="AA8">
        <f>SUM(AA18:AA33)</f>
        <v>346</v>
      </c>
      <c r="AB8" s="7">
        <f>AA8/$AA$35</f>
        <v>0.76888888888888884</v>
      </c>
    </row>
    <row r="9" spans="1:41" x14ac:dyDescent="0.45">
      <c r="A9">
        <v>395</v>
      </c>
      <c r="B9" t="s">
        <v>1463</v>
      </c>
      <c r="C9" t="s">
        <v>1644</v>
      </c>
      <c r="D9" t="s">
        <v>1647</v>
      </c>
      <c r="E9">
        <v>3</v>
      </c>
      <c r="F9" s="8">
        <f t="shared" si="0"/>
        <v>2.9488636363636358</v>
      </c>
      <c r="G9" s="8">
        <f t="shared" si="1"/>
        <v>3.645088002838925</v>
      </c>
      <c r="H9" s="11">
        <v>21000</v>
      </c>
      <c r="I9" s="5">
        <f t="shared" si="2"/>
        <v>518280</v>
      </c>
      <c r="J9" s="29">
        <v>1092000</v>
      </c>
      <c r="K9" s="28">
        <f t="shared" si="3"/>
        <v>26950560</v>
      </c>
      <c r="L9" s="30" cm="1">
        <f t="array" ref="L9">_xlfn.IFS(K9&gt;3898140.12,0.35,K9&gt;1299380.04,0.34,K9&gt;974535.03,0.32,K9&gt;510451,0.3,K9&gt;323862,0.2352,K9&gt;160577.65,0.2136,K9&gt;134119.41,0.1792,K9&gt;115375.9,0.16,K9&gt;65651.07,0.1088,K9&gt;7735,0.064,K9&gt;0,0.0192)</f>
        <v>0.35</v>
      </c>
      <c r="M9" s="28">
        <f t="shared" si="4"/>
        <v>17517864</v>
      </c>
      <c r="N9" s="28">
        <f t="shared" si="5"/>
        <v>13359008.484636949</v>
      </c>
      <c r="O9">
        <v>30</v>
      </c>
      <c r="P9" t="s">
        <v>28</v>
      </c>
      <c r="Q9" t="s">
        <v>18</v>
      </c>
      <c r="S9" t="s">
        <v>1514</v>
      </c>
      <c r="T9" s="5">
        <f>SUMIF(C2:C451,S9,M2:M451)</f>
        <v>133559480.53760001</v>
      </c>
      <c r="Z9" t="s">
        <v>1929</v>
      </c>
      <c r="AA9">
        <f>SUM(AA12:AA17)</f>
        <v>104</v>
      </c>
      <c r="AB9" s="7">
        <f>AA9/$AA$35</f>
        <v>0.2311111111111111</v>
      </c>
    </row>
    <row r="10" spans="1:41" x14ac:dyDescent="0.45">
      <c r="A10">
        <v>884</v>
      </c>
      <c r="B10" t="s">
        <v>1463</v>
      </c>
      <c r="C10" t="s">
        <v>1876</v>
      </c>
      <c r="D10" t="s">
        <v>1880</v>
      </c>
      <c r="E10">
        <v>4</v>
      </c>
      <c r="F10" s="8">
        <f t="shared" si="0"/>
        <v>2.9488636363636358</v>
      </c>
      <c r="G10" s="8">
        <f t="shared" si="1"/>
        <v>3.645088002838925</v>
      </c>
      <c r="H10" s="11">
        <v>21000</v>
      </c>
      <c r="I10" s="5">
        <f t="shared" si="2"/>
        <v>518280</v>
      </c>
      <c r="J10" s="29">
        <v>1092000</v>
      </c>
      <c r="K10" s="28">
        <f t="shared" si="3"/>
        <v>26950560</v>
      </c>
      <c r="L10" s="30" cm="1">
        <f t="array" ref="L10">_xlfn.IFS(K10&gt;3898140.12,0.35,K10&gt;1299380.04,0.34,K10&gt;974535.03,0.32,K10&gt;510451,0.3,K10&gt;323862,0.2352,K10&gt;160577.65,0.2136,K10&gt;134119.41,0.1792,K10&gt;115375.9,0.16,K10&gt;65651.07,0.1088,K10&gt;7735,0.064,K10&gt;0,0.0192)</f>
        <v>0.35</v>
      </c>
      <c r="M10" s="28">
        <f t="shared" si="4"/>
        <v>17517864</v>
      </c>
      <c r="N10" s="28">
        <f t="shared" si="5"/>
        <v>13359008.484636949</v>
      </c>
      <c r="O10">
        <v>31</v>
      </c>
      <c r="P10" t="s">
        <v>59</v>
      </c>
      <c r="Q10" t="s">
        <v>401</v>
      </c>
      <c r="S10" t="s">
        <v>2295</v>
      </c>
      <c r="T10" s="5">
        <f>SUMIF(C2:C451,S9,N2:N451)</f>
        <v>101851586.11263917</v>
      </c>
    </row>
    <row r="11" spans="1:41" x14ac:dyDescent="0.45">
      <c r="A11">
        <v>115</v>
      </c>
      <c r="B11" t="s">
        <v>1463</v>
      </c>
      <c r="C11" t="s">
        <v>1514</v>
      </c>
      <c r="D11" t="s">
        <v>1515</v>
      </c>
      <c r="E11">
        <v>1</v>
      </c>
      <c r="F11" s="8">
        <f t="shared" si="0"/>
        <v>2.8084415584415581</v>
      </c>
      <c r="G11" s="8">
        <f t="shared" si="1"/>
        <v>3.471512383656119</v>
      </c>
      <c r="H11" s="11">
        <v>20000</v>
      </c>
      <c r="I11" s="5">
        <f t="shared" si="2"/>
        <v>493600</v>
      </c>
      <c r="J11" s="29">
        <v>1040000</v>
      </c>
      <c r="K11" s="28">
        <f t="shared" si="3"/>
        <v>25667200</v>
      </c>
      <c r="L11" s="30" cm="1">
        <f t="array" ref="L11">_xlfn.IFS(K11&gt;3898140.12,0.35,K11&gt;1299380.04,0.34,K11&gt;974535.03,0.32,K11&gt;510451,0.3,K11&gt;323862,0.2352,K11&gt;160577.65,0.2136,K11&gt;134119.41,0.1792,K11&gt;115375.9,0.16,K11&gt;65651.07,0.1088,K11&gt;7735,0.064,K11&gt;0,0.0192)</f>
        <v>0.35</v>
      </c>
      <c r="M11" s="28">
        <f t="shared" si="4"/>
        <v>16683680</v>
      </c>
      <c r="N11" s="28">
        <f t="shared" si="5"/>
        <v>12722865.223463763</v>
      </c>
      <c r="O11">
        <v>37</v>
      </c>
      <c r="P11" t="s">
        <v>45</v>
      </c>
      <c r="Q11" t="s">
        <v>401</v>
      </c>
      <c r="S11" t="s">
        <v>1459</v>
      </c>
      <c r="T11" t="s">
        <v>781</v>
      </c>
      <c r="U11" t="s">
        <v>785</v>
      </c>
      <c r="V11" t="s">
        <v>784</v>
      </c>
      <c r="W11" t="s">
        <v>786</v>
      </c>
      <c r="Y11" t="s">
        <v>11</v>
      </c>
      <c r="Z11" t="s">
        <v>783</v>
      </c>
      <c r="AA11" t="s">
        <v>1449</v>
      </c>
      <c r="AB11" t="s">
        <v>1927</v>
      </c>
      <c r="AK11" t="s">
        <v>13</v>
      </c>
      <c r="AL11" t="s">
        <v>1453</v>
      </c>
      <c r="AM11" t="s">
        <v>1455</v>
      </c>
      <c r="AN11" t="s">
        <v>1449</v>
      </c>
      <c r="AO11" t="s">
        <v>1456</v>
      </c>
    </row>
    <row r="12" spans="1:41" x14ac:dyDescent="0.45">
      <c r="A12">
        <v>344</v>
      </c>
      <c r="B12" t="s">
        <v>1463</v>
      </c>
      <c r="C12" t="s">
        <v>1619</v>
      </c>
      <c r="D12" t="s">
        <v>316</v>
      </c>
      <c r="E12">
        <v>2</v>
      </c>
      <c r="F12" s="8">
        <f t="shared" si="0"/>
        <v>2.8084415584415581</v>
      </c>
      <c r="G12" s="8">
        <f t="shared" si="1"/>
        <v>3.471512383656119</v>
      </c>
      <c r="H12" s="11">
        <v>20000</v>
      </c>
      <c r="I12" s="5">
        <f t="shared" si="2"/>
        <v>493600</v>
      </c>
      <c r="J12" s="29">
        <v>1040000</v>
      </c>
      <c r="K12" s="28">
        <f t="shared" si="3"/>
        <v>25667200</v>
      </c>
      <c r="L12" s="30" cm="1">
        <f t="array" ref="L12">_xlfn.IFS(K12&gt;3898140.12,0.35,K12&gt;1299380.04,0.34,K12&gt;974535.03,0.32,K12&gt;510451,0.3,K12&gt;323862,0.2352,K12&gt;160577.65,0.2136,K12&gt;134119.41,0.1792,K12&gt;115375.9,0.16,K12&gt;65651.07,0.1088,K12&gt;7735,0.064,K12&gt;0,0.0192)</f>
        <v>0.35</v>
      </c>
      <c r="M12" s="28">
        <f t="shared" si="4"/>
        <v>16683680</v>
      </c>
      <c r="N12" s="28">
        <f t="shared" si="5"/>
        <v>12722865.223463763</v>
      </c>
      <c r="O12">
        <v>28</v>
      </c>
      <c r="P12" t="s">
        <v>17</v>
      </c>
      <c r="Q12" t="s">
        <v>57</v>
      </c>
      <c r="R12">
        <v>1</v>
      </c>
      <c r="S12" t="s">
        <v>1876</v>
      </c>
      <c r="T12" s="5">
        <f>SUMIF($C$2:$C$451,S12,$K$2:$K$451)</f>
        <v>489537672</v>
      </c>
      <c r="U12" s="8">
        <f t="shared" ref="U12:U30" si="6">T12/$T$35</f>
        <v>2.5509078142240944</v>
      </c>
      <c r="V12" s="8">
        <f t="shared" ref="V12:V30" si="7">T12/$T$37</f>
        <v>3.1434267494120558</v>
      </c>
      <c r="W12" s="8">
        <f t="shared" ref="W12:W30" si="8">T12/$T$39</f>
        <v>0.40369863941546519</v>
      </c>
      <c r="Y12">
        <v>17</v>
      </c>
      <c r="Z12" s="5">
        <f t="shared" ref="Z12:Z33" si="9">AVERAGEIF($O$2:$O$451,Y12,$K$2:$K$451)</f>
        <v>162558.93333333332</v>
      </c>
      <c r="AA12">
        <f t="shared" ref="AA12:AA33" si="10">COUNTIF($O$2:$O$451,Y12)</f>
        <v>3</v>
      </c>
      <c r="AB12" s="7">
        <f>AA12/$AA$35</f>
        <v>6.6666666666666671E-3</v>
      </c>
      <c r="AK12" t="s">
        <v>401</v>
      </c>
      <c r="AL12" s="5">
        <f>SUMIF($Q$2:$Q$451,AK12,$K$2:$K$451)</f>
        <v>1638735217.5999987</v>
      </c>
      <c r="AM12" s="7">
        <f>AL12/$AL$30</f>
        <v>0.49253431975714818</v>
      </c>
      <c r="AN12">
        <f>COUNTIF($Q$2:$Q$451,AK12)</f>
        <v>280</v>
      </c>
      <c r="AO12" s="7">
        <f>AN12/$AN$30</f>
        <v>0.62222222222222223</v>
      </c>
    </row>
    <row r="13" spans="1:41" x14ac:dyDescent="0.45">
      <c r="A13">
        <v>396</v>
      </c>
      <c r="B13" t="s">
        <v>1463</v>
      </c>
      <c r="C13" t="s">
        <v>1644</v>
      </c>
      <c r="D13" t="s">
        <v>1648</v>
      </c>
      <c r="E13">
        <v>4</v>
      </c>
      <c r="F13" s="8">
        <f t="shared" si="0"/>
        <v>2.8084415584415581</v>
      </c>
      <c r="G13" s="8">
        <f t="shared" si="1"/>
        <v>3.471512383656119</v>
      </c>
      <c r="H13" s="11">
        <v>20000</v>
      </c>
      <c r="I13" s="5">
        <f t="shared" si="2"/>
        <v>493600</v>
      </c>
      <c r="J13" s="29">
        <v>1040000</v>
      </c>
      <c r="K13" s="28">
        <f t="shared" si="3"/>
        <v>25667200</v>
      </c>
      <c r="L13" s="30" cm="1">
        <f t="array" ref="L13">_xlfn.IFS(K13&gt;3898140.12,0.35,K13&gt;1299380.04,0.34,K13&gt;974535.03,0.32,K13&gt;510451,0.3,K13&gt;323862,0.2352,K13&gt;160577.65,0.2136,K13&gt;134119.41,0.1792,K13&gt;115375.9,0.16,K13&gt;65651.07,0.1088,K13&gt;7735,0.064,K13&gt;0,0.0192)</f>
        <v>0.35</v>
      </c>
      <c r="M13" s="28">
        <f t="shared" si="4"/>
        <v>16683680</v>
      </c>
      <c r="N13" s="28">
        <f t="shared" si="5"/>
        <v>12722865.223463763</v>
      </c>
      <c r="O13">
        <v>33</v>
      </c>
      <c r="P13" t="s">
        <v>17</v>
      </c>
      <c r="Q13" t="s">
        <v>401</v>
      </c>
      <c r="R13">
        <v>2</v>
      </c>
      <c r="S13" t="s">
        <v>1619</v>
      </c>
      <c r="T13" s="5">
        <f t="shared" ref="T13:T23" si="11">SUMIF($C$2:$C$451,S13,$K$2:$K$451)</f>
        <v>348149900.80000001</v>
      </c>
      <c r="U13" s="8">
        <f t="shared" si="6"/>
        <v>1.8141572207175576</v>
      </c>
      <c r="V13" s="8">
        <f t="shared" si="7"/>
        <v>2.2355454412911326</v>
      </c>
      <c r="W13" s="8">
        <f t="shared" si="8"/>
        <v>0.28710281006849492</v>
      </c>
      <c r="Y13">
        <v>18</v>
      </c>
      <c r="Z13" s="5">
        <f t="shared" si="9"/>
        <v>313139.84000000003</v>
      </c>
      <c r="AA13">
        <f t="shared" si="10"/>
        <v>5</v>
      </c>
      <c r="AB13" s="7">
        <f t="shared" ref="AB13:AB33" si="12">AA13/$AA$35</f>
        <v>1.1111111111111112E-2</v>
      </c>
      <c r="AK13" t="s">
        <v>57</v>
      </c>
      <c r="AL13" s="5">
        <f t="shared" ref="AL13:AL28" si="13">SUMIF($Q$2:$Q$451,AK13,$K$2:$K$451)</f>
        <v>149755278.40000001</v>
      </c>
      <c r="AM13" s="7">
        <f t="shared" ref="AM13:AM28" si="14">AL13/$AL$30</f>
        <v>4.5010086672092525E-2</v>
      </c>
      <c r="AN13">
        <f t="shared" ref="AN13:AN28" si="15">COUNTIF($Q$2:$Q$451,AK13)</f>
        <v>13</v>
      </c>
      <c r="AO13" s="7">
        <f t="shared" ref="AO13:AO28" si="16">AN13/$AN$30</f>
        <v>2.8888888888888888E-2</v>
      </c>
    </row>
    <row r="14" spans="1:41" x14ac:dyDescent="0.45">
      <c r="A14">
        <v>773</v>
      </c>
      <c r="B14" t="s">
        <v>1463</v>
      </c>
      <c r="C14" t="s">
        <v>1827</v>
      </c>
      <c r="D14" t="s">
        <v>1828</v>
      </c>
      <c r="E14">
        <v>1</v>
      </c>
      <c r="F14" s="8">
        <f t="shared" si="0"/>
        <v>2.8084415584415581</v>
      </c>
      <c r="G14" s="8">
        <f t="shared" si="1"/>
        <v>3.471512383656119</v>
      </c>
      <c r="H14" s="11">
        <v>20000</v>
      </c>
      <c r="I14" s="5">
        <f t="shared" si="2"/>
        <v>493600</v>
      </c>
      <c r="J14" s="29">
        <v>1040000</v>
      </c>
      <c r="K14" s="28">
        <f t="shared" si="3"/>
        <v>25667200</v>
      </c>
      <c r="L14" s="30" cm="1">
        <f t="array" ref="L14">_xlfn.IFS(K14&gt;3898140.12,0.35,K14&gt;1299380.04,0.34,K14&gt;974535.03,0.32,K14&gt;510451,0.3,K14&gt;323862,0.2352,K14&gt;160577.65,0.2136,K14&gt;134119.41,0.1792,K14&gt;115375.9,0.16,K14&gt;65651.07,0.1088,K14&gt;7735,0.064,K14&gt;0,0.0192)</f>
        <v>0.35</v>
      </c>
      <c r="M14" s="28">
        <f t="shared" si="4"/>
        <v>16683680</v>
      </c>
      <c r="N14" s="28">
        <f t="shared" si="5"/>
        <v>12722865.223463763</v>
      </c>
      <c r="O14">
        <v>38</v>
      </c>
      <c r="P14" t="s">
        <v>28</v>
      </c>
      <c r="Q14" t="s">
        <v>401</v>
      </c>
      <c r="R14">
        <v>3</v>
      </c>
      <c r="S14" t="s">
        <v>1644</v>
      </c>
      <c r="T14" s="5">
        <f t="shared" si="11"/>
        <v>305465347.20000005</v>
      </c>
      <c r="U14" s="8">
        <f t="shared" si="6"/>
        <v>1.5917343765673588</v>
      </c>
      <c r="V14" s="8">
        <f t="shared" si="7"/>
        <v>1.9614587361254623</v>
      </c>
      <c r="W14" s="8">
        <f t="shared" si="8"/>
        <v>0.25190287102810077</v>
      </c>
      <c r="Y14">
        <v>19</v>
      </c>
      <c r="Z14" s="5">
        <f t="shared" si="9"/>
        <v>549142.98947368411</v>
      </c>
      <c r="AA14">
        <f t="shared" si="10"/>
        <v>19</v>
      </c>
      <c r="AB14" s="7">
        <f t="shared" si="12"/>
        <v>4.2222222222222223E-2</v>
      </c>
      <c r="AK14" t="s">
        <v>34</v>
      </c>
      <c r="AL14" s="5">
        <f t="shared" si="13"/>
        <v>200922841.59999999</v>
      </c>
      <c r="AM14" s="7">
        <f t="shared" si="14"/>
        <v>6.0388886531689133E-2</v>
      </c>
      <c r="AN14">
        <f t="shared" si="15"/>
        <v>30</v>
      </c>
      <c r="AO14" s="7">
        <f t="shared" si="16"/>
        <v>6.6666666666666666E-2</v>
      </c>
    </row>
    <row r="15" spans="1:41" x14ac:dyDescent="0.45">
      <c r="A15">
        <v>168</v>
      </c>
      <c r="B15" t="s">
        <v>1463</v>
      </c>
      <c r="C15" t="s">
        <v>1540</v>
      </c>
      <c r="D15" t="s">
        <v>1541</v>
      </c>
      <c r="E15">
        <v>1</v>
      </c>
      <c r="F15" s="8">
        <f t="shared" si="0"/>
        <v>2.5275974025974022</v>
      </c>
      <c r="G15" s="8">
        <f t="shared" si="1"/>
        <v>3.1243611452905071</v>
      </c>
      <c r="H15" s="11">
        <v>18000</v>
      </c>
      <c r="I15" s="5">
        <f t="shared" si="2"/>
        <v>444240</v>
      </c>
      <c r="J15" s="29">
        <v>936000</v>
      </c>
      <c r="K15" s="28">
        <f t="shared" si="3"/>
        <v>23100480</v>
      </c>
      <c r="L15" s="30" cm="1">
        <f t="array" ref="L15">_xlfn.IFS(K15&gt;3898140.12,0.35,K15&gt;1299380.04,0.34,K15&gt;974535.03,0.32,K15&gt;510451,0.3,K15&gt;323862,0.2352,K15&gt;160577.65,0.2136,K15&gt;134119.41,0.1792,K15&gt;115375.9,0.16,K15&gt;65651.07,0.1088,K15&gt;7735,0.064,K15&gt;0,0.0192)</f>
        <v>0.35</v>
      </c>
      <c r="M15" s="28">
        <f t="shared" si="4"/>
        <v>15015312</v>
      </c>
      <c r="N15" s="28">
        <f t="shared" si="5"/>
        <v>11450578.701117385</v>
      </c>
      <c r="O15">
        <v>33</v>
      </c>
      <c r="P15" t="s">
        <v>67</v>
      </c>
      <c r="Q15" t="s">
        <v>401</v>
      </c>
      <c r="R15">
        <v>4</v>
      </c>
      <c r="S15" t="s">
        <v>1464</v>
      </c>
      <c r="T15" s="5">
        <f t="shared" si="11"/>
        <v>267388056</v>
      </c>
      <c r="U15" s="8">
        <f t="shared" si="6"/>
        <v>1.3933192897983748</v>
      </c>
      <c r="V15" s="8">
        <f t="shared" si="7"/>
        <v>1.7169562543976977</v>
      </c>
      <c r="W15" s="8">
        <f t="shared" si="8"/>
        <v>0.22050232408497095</v>
      </c>
      <c r="Y15">
        <v>20</v>
      </c>
      <c r="Z15" s="5">
        <f t="shared" si="9"/>
        <v>718681.59999999998</v>
      </c>
      <c r="AA15">
        <f t="shared" si="10"/>
        <v>21</v>
      </c>
      <c r="AB15" s="7">
        <f t="shared" si="12"/>
        <v>4.6666666666666669E-2</v>
      </c>
      <c r="AK15" t="s">
        <v>594</v>
      </c>
      <c r="AL15" s="5">
        <f t="shared" si="13"/>
        <v>20918768</v>
      </c>
      <c r="AM15" s="7">
        <f t="shared" si="14"/>
        <v>6.287294650399418E-3</v>
      </c>
      <c r="AN15">
        <f t="shared" si="15"/>
        <v>2</v>
      </c>
      <c r="AO15" s="7">
        <f t="shared" si="16"/>
        <v>4.4444444444444444E-3</v>
      </c>
    </row>
    <row r="16" spans="1:41" x14ac:dyDescent="0.45">
      <c r="A16">
        <v>2</v>
      </c>
      <c r="B16" t="s">
        <v>1463</v>
      </c>
      <c r="C16" t="s">
        <v>1464</v>
      </c>
      <c r="D16" t="s">
        <v>1466</v>
      </c>
      <c r="E16">
        <v>2</v>
      </c>
      <c r="F16" s="8">
        <f t="shared" si="0"/>
        <v>2.387175324675324</v>
      </c>
      <c r="G16" s="8">
        <f t="shared" si="1"/>
        <v>2.9507855261077012</v>
      </c>
      <c r="H16" s="11">
        <v>17000</v>
      </c>
      <c r="I16" s="5">
        <f t="shared" si="2"/>
        <v>419560</v>
      </c>
      <c r="J16" s="29">
        <v>884000</v>
      </c>
      <c r="K16" s="28">
        <f t="shared" si="3"/>
        <v>21817120</v>
      </c>
      <c r="L16" s="30" cm="1">
        <f t="array" ref="L16">_xlfn.IFS(K16&gt;3898140.12,0.35,K16&gt;1299380.04,0.34,K16&gt;974535.03,0.32,K16&gt;510451,0.3,K16&gt;323862,0.2352,K16&gt;160577.65,0.2136,K16&gt;134119.41,0.1792,K16&gt;115375.9,0.16,K16&gt;65651.07,0.1088,K16&gt;7735,0.064,K16&gt;0,0.0192)</f>
        <v>0.35</v>
      </c>
      <c r="M16" s="28">
        <f t="shared" si="4"/>
        <v>14181128</v>
      </c>
      <c r="N16" s="28">
        <f t="shared" si="5"/>
        <v>10814435.439944198</v>
      </c>
      <c r="O16">
        <v>34</v>
      </c>
      <c r="P16" t="s">
        <v>17</v>
      </c>
      <c r="Q16" t="s">
        <v>57</v>
      </c>
      <c r="R16">
        <v>5</v>
      </c>
      <c r="S16" t="s">
        <v>1540</v>
      </c>
      <c r="T16" s="5">
        <f t="shared" si="11"/>
        <v>213859110.40000001</v>
      </c>
      <c r="U16" s="8">
        <f t="shared" si="6"/>
        <v>1.1143879359347308</v>
      </c>
      <c r="V16" s="8">
        <f t="shared" si="7"/>
        <v>1.3732353742876524</v>
      </c>
      <c r="W16" s="8">
        <f t="shared" si="8"/>
        <v>0.1763595262083972</v>
      </c>
      <c r="Y16">
        <v>21</v>
      </c>
      <c r="Z16" s="5">
        <f t="shared" si="9"/>
        <v>1660287.5851851853</v>
      </c>
      <c r="AA16">
        <f t="shared" si="10"/>
        <v>27</v>
      </c>
      <c r="AB16" s="7">
        <f t="shared" si="12"/>
        <v>0.06</v>
      </c>
      <c r="AK16" t="s">
        <v>18</v>
      </c>
      <c r="AL16" s="5">
        <f t="shared" si="13"/>
        <v>437908099.19999999</v>
      </c>
      <c r="AM16" s="7">
        <f t="shared" si="14"/>
        <v>0.13161660617234905</v>
      </c>
      <c r="AN16">
        <f t="shared" si="15"/>
        <v>40</v>
      </c>
      <c r="AO16" s="7">
        <f t="shared" si="16"/>
        <v>8.8888888888888892E-2</v>
      </c>
    </row>
    <row r="17" spans="1:41" x14ac:dyDescent="0.45">
      <c r="A17">
        <v>397</v>
      </c>
      <c r="B17" t="s">
        <v>1463</v>
      </c>
      <c r="C17" t="s">
        <v>1644</v>
      </c>
      <c r="D17" t="s">
        <v>1649</v>
      </c>
      <c r="E17">
        <v>5</v>
      </c>
      <c r="F17" s="8">
        <f t="shared" si="0"/>
        <v>2.2467532467532463</v>
      </c>
      <c r="G17" s="8">
        <f t="shared" si="1"/>
        <v>2.7772099069248952</v>
      </c>
      <c r="H17" s="11">
        <v>16000</v>
      </c>
      <c r="I17" s="5">
        <f t="shared" si="2"/>
        <v>394880</v>
      </c>
      <c r="J17" s="29">
        <v>832000</v>
      </c>
      <c r="K17" s="28">
        <f t="shared" si="3"/>
        <v>20533760</v>
      </c>
      <c r="L17" s="30" cm="1">
        <f t="array" ref="L17">_xlfn.IFS(K17&gt;3898140.12,0.35,K17&gt;1299380.04,0.34,K17&gt;974535.03,0.32,K17&gt;510451,0.3,K17&gt;323862,0.2352,K17&gt;160577.65,0.2136,K17&gt;134119.41,0.1792,K17&gt;115375.9,0.16,K17&gt;65651.07,0.1088,K17&gt;7735,0.064,K17&gt;0,0.0192)</f>
        <v>0.35</v>
      </c>
      <c r="M17" s="28">
        <f t="shared" si="4"/>
        <v>13346944</v>
      </c>
      <c r="N17" s="28">
        <f t="shared" si="5"/>
        <v>10178292.17877101</v>
      </c>
      <c r="O17">
        <v>24</v>
      </c>
      <c r="P17" t="s">
        <v>1650</v>
      </c>
      <c r="Q17" t="s">
        <v>401</v>
      </c>
      <c r="R17">
        <v>6</v>
      </c>
      <c r="S17" t="s">
        <v>1514</v>
      </c>
      <c r="T17" s="5">
        <f t="shared" si="11"/>
        <v>205042427.19999999</v>
      </c>
      <c r="U17" s="8">
        <f t="shared" si="6"/>
        <v>1.06844551442806</v>
      </c>
      <c r="V17" s="8">
        <f t="shared" si="7"/>
        <v>1.3166215539482609</v>
      </c>
      <c r="W17" s="8">
        <f t="shared" si="8"/>
        <v>0.16908882322560984</v>
      </c>
      <c r="Y17">
        <v>22</v>
      </c>
      <c r="Z17" s="5">
        <f t="shared" si="9"/>
        <v>3191141.0206896551</v>
      </c>
      <c r="AA17">
        <f t="shared" si="10"/>
        <v>29</v>
      </c>
      <c r="AB17" s="7">
        <f t="shared" si="12"/>
        <v>6.4444444444444443E-2</v>
      </c>
      <c r="AK17" t="s">
        <v>299</v>
      </c>
      <c r="AL17" s="5">
        <f t="shared" si="13"/>
        <v>128977680</v>
      </c>
      <c r="AM17" s="7">
        <f t="shared" si="14"/>
        <v>3.8765221617493344E-2</v>
      </c>
      <c r="AN17">
        <f t="shared" si="15"/>
        <v>14</v>
      </c>
      <c r="AO17" s="7">
        <f t="shared" si="16"/>
        <v>3.111111111111111E-2</v>
      </c>
    </row>
    <row r="18" spans="1:41" x14ac:dyDescent="0.45">
      <c r="A18">
        <v>504</v>
      </c>
      <c r="B18" t="s">
        <v>1463</v>
      </c>
      <c r="C18" t="s">
        <v>1698</v>
      </c>
      <c r="D18" t="s">
        <v>1699</v>
      </c>
      <c r="E18">
        <v>1</v>
      </c>
      <c r="F18" s="8">
        <f t="shared" si="0"/>
        <v>2.2467532467532463</v>
      </c>
      <c r="G18" s="8">
        <f t="shared" si="1"/>
        <v>2.7772099069248952</v>
      </c>
      <c r="H18" s="11">
        <v>16000</v>
      </c>
      <c r="I18" s="5">
        <f t="shared" si="2"/>
        <v>394880</v>
      </c>
      <c r="J18" s="29">
        <v>832000</v>
      </c>
      <c r="K18" s="28">
        <f t="shared" si="3"/>
        <v>20533760</v>
      </c>
      <c r="L18" s="30" cm="1">
        <f t="array" ref="L18">_xlfn.IFS(K18&gt;3898140.12,0.35,K18&gt;1299380.04,0.34,K18&gt;974535.03,0.32,K18&gt;510451,0.3,K18&gt;323862,0.2352,K18&gt;160577.65,0.2136,K18&gt;134119.41,0.1792,K18&gt;115375.9,0.16,K18&gt;65651.07,0.1088,K18&gt;7735,0.064,K18&gt;0,0.0192)</f>
        <v>0.35</v>
      </c>
      <c r="M18" s="28">
        <f t="shared" si="4"/>
        <v>13346944</v>
      </c>
      <c r="N18" s="28">
        <f t="shared" si="5"/>
        <v>10178292.17877101</v>
      </c>
      <c r="O18">
        <v>24</v>
      </c>
      <c r="P18" t="s">
        <v>45</v>
      </c>
      <c r="Q18" t="s">
        <v>57</v>
      </c>
      <c r="R18">
        <v>7</v>
      </c>
      <c r="S18" t="s">
        <v>1723</v>
      </c>
      <c r="T18" s="5">
        <f t="shared" si="11"/>
        <v>178040532.79999998</v>
      </c>
      <c r="U18" s="8">
        <f t="shared" si="6"/>
        <v>0.9277426689403816</v>
      </c>
      <c r="V18" s="8">
        <f t="shared" si="7"/>
        <v>1.1432365787021481</v>
      </c>
      <c r="W18" s="8">
        <f t="shared" si="8"/>
        <v>0.14682163388676753</v>
      </c>
      <c r="Y18">
        <v>23</v>
      </c>
      <c r="Z18" s="5">
        <f t="shared" si="9"/>
        <v>3987523.7161290315</v>
      </c>
      <c r="AA18">
        <f t="shared" si="10"/>
        <v>31</v>
      </c>
      <c r="AB18" s="7">
        <f t="shared" si="12"/>
        <v>6.8888888888888888E-2</v>
      </c>
      <c r="AK18" t="s">
        <v>207</v>
      </c>
      <c r="AL18" s="5">
        <f t="shared" si="13"/>
        <v>30543968</v>
      </c>
      <c r="AM18" s="7">
        <f t="shared" si="14"/>
        <v>9.1802216367795186E-3</v>
      </c>
      <c r="AN18">
        <f t="shared" si="15"/>
        <v>3</v>
      </c>
      <c r="AO18" s="7">
        <f t="shared" si="16"/>
        <v>6.6666666666666671E-3</v>
      </c>
    </row>
    <row r="19" spans="1:41" x14ac:dyDescent="0.45">
      <c r="A19">
        <v>608</v>
      </c>
      <c r="B19" t="s">
        <v>1463</v>
      </c>
      <c r="C19" t="s">
        <v>1748</v>
      </c>
      <c r="D19" t="s">
        <v>1749</v>
      </c>
      <c r="E19">
        <v>1</v>
      </c>
      <c r="F19" s="8">
        <f t="shared" si="0"/>
        <v>2.2467532467532463</v>
      </c>
      <c r="G19" s="8">
        <f t="shared" si="1"/>
        <v>2.7772099069248952</v>
      </c>
      <c r="H19" s="11">
        <v>16000</v>
      </c>
      <c r="I19" s="5">
        <f t="shared" si="2"/>
        <v>394880</v>
      </c>
      <c r="J19" s="29">
        <v>832000</v>
      </c>
      <c r="K19" s="28">
        <f t="shared" si="3"/>
        <v>20533760</v>
      </c>
      <c r="L19" s="30" cm="1">
        <f t="array" ref="L19">_xlfn.IFS(K19&gt;3898140.12,0.35,K19&gt;1299380.04,0.34,K19&gt;974535.03,0.32,K19&gt;510451,0.3,K19&gt;323862,0.2352,K19&gt;160577.65,0.2136,K19&gt;134119.41,0.1792,K19&gt;115375.9,0.16,K19&gt;65651.07,0.1088,K19&gt;7735,0.064,K19&gt;0,0.0192)</f>
        <v>0.35</v>
      </c>
      <c r="M19" s="28">
        <f t="shared" si="4"/>
        <v>13346944</v>
      </c>
      <c r="N19" s="28">
        <f t="shared" si="5"/>
        <v>10178292.17877101</v>
      </c>
      <c r="O19">
        <v>30</v>
      </c>
      <c r="P19" t="s">
        <v>28</v>
      </c>
      <c r="Q19" t="s">
        <v>401</v>
      </c>
      <c r="R19">
        <v>8</v>
      </c>
      <c r="S19" t="s">
        <v>1592</v>
      </c>
      <c r="T19" s="5">
        <f t="shared" si="11"/>
        <v>177617024</v>
      </c>
      <c r="U19" s="8">
        <f t="shared" si="6"/>
        <v>0.92553582773263776</v>
      </c>
      <c r="V19" s="8">
        <f t="shared" si="7"/>
        <v>1.1405171375504746</v>
      </c>
      <c r="W19" s="8">
        <f t="shared" si="8"/>
        <v>0.14647238614523628</v>
      </c>
      <c r="Y19">
        <v>24</v>
      </c>
      <c r="Z19" s="5">
        <f t="shared" si="9"/>
        <v>5919711.8933333345</v>
      </c>
      <c r="AA19">
        <f t="shared" si="10"/>
        <v>45</v>
      </c>
      <c r="AB19" s="7">
        <f t="shared" si="12"/>
        <v>0.1</v>
      </c>
      <c r="AK19" t="s">
        <v>104</v>
      </c>
      <c r="AL19" s="5">
        <f t="shared" si="13"/>
        <v>243876900.80000001</v>
      </c>
      <c r="AM19" s="7">
        <f t="shared" si="14"/>
        <v>7.3299055362908067E-2</v>
      </c>
      <c r="AN19">
        <f t="shared" si="15"/>
        <v>28</v>
      </c>
      <c r="AO19" s="7">
        <f t="shared" si="16"/>
        <v>6.222222222222222E-2</v>
      </c>
    </row>
    <row r="20" spans="1:41" x14ac:dyDescent="0.45">
      <c r="A20">
        <v>885</v>
      </c>
      <c r="B20" t="s">
        <v>1463</v>
      </c>
      <c r="C20" t="s">
        <v>1876</v>
      </c>
      <c r="D20" t="s">
        <v>1881</v>
      </c>
      <c r="E20">
        <v>5</v>
      </c>
      <c r="F20" s="8">
        <f t="shared" si="0"/>
        <v>2.2467532467532463</v>
      </c>
      <c r="G20" s="8">
        <f t="shared" si="1"/>
        <v>2.7772099069248952</v>
      </c>
      <c r="H20" s="11">
        <v>16000</v>
      </c>
      <c r="I20" s="5">
        <f t="shared" si="2"/>
        <v>394880</v>
      </c>
      <c r="J20" s="29">
        <v>832000</v>
      </c>
      <c r="K20" s="28">
        <f t="shared" si="3"/>
        <v>20533760</v>
      </c>
      <c r="L20" s="30" cm="1">
        <f t="array" ref="L20">_xlfn.IFS(K20&gt;3898140.12,0.35,K20&gt;1299380.04,0.34,K20&gt;974535.03,0.32,K20&gt;510451,0.3,K20&gt;323862,0.2352,K20&gt;160577.65,0.2136,K20&gt;134119.41,0.1792,K20&gt;115375.9,0.16,K20&gt;65651.07,0.1088,K20&gt;7735,0.064,K20&gt;0,0.0192)</f>
        <v>0.35</v>
      </c>
      <c r="M20" s="28">
        <f t="shared" si="4"/>
        <v>13346944</v>
      </c>
      <c r="N20" s="28">
        <f t="shared" si="5"/>
        <v>10178292.17877101</v>
      </c>
      <c r="O20">
        <v>35</v>
      </c>
      <c r="P20" t="s">
        <v>28</v>
      </c>
      <c r="Q20" t="s">
        <v>18</v>
      </c>
      <c r="R20">
        <v>9</v>
      </c>
      <c r="S20" t="s">
        <v>1748</v>
      </c>
      <c r="T20" s="5">
        <f t="shared" si="11"/>
        <v>171482563.20000002</v>
      </c>
      <c r="U20" s="8">
        <f t="shared" si="6"/>
        <v>0.89357006720834586</v>
      </c>
      <c r="V20" s="8">
        <f t="shared" si="7"/>
        <v>1.1011264445050175</v>
      </c>
      <c r="W20" s="8">
        <f t="shared" si="8"/>
        <v>0.14141358552548031</v>
      </c>
      <c r="Y20">
        <v>25</v>
      </c>
      <c r="Z20" s="5">
        <f t="shared" si="9"/>
        <v>5506654.9621621622</v>
      </c>
      <c r="AA20">
        <f t="shared" si="10"/>
        <v>37</v>
      </c>
      <c r="AB20" s="7">
        <f t="shared" si="12"/>
        <v>8.2222222222222224E-2</v>
      </c>
      <c r="AK20" t="s">
        <v>677</v>
      </c>
      <c r="AL20" s="5">
        <f t="shared" si="13"/>
        <v>15823828.800000001</v>
      </c>
      <c r="AM20" s="7">
        <f t="shared" si="14"/>
        <v>4.7559719656088857E-3</v>
      </c>
      <c r="AN20">
        <f t="shared" si="15"/>
        <v>5</v>
      </c>
      <c r="AO20" s="7">
        <f t="shared" si="16"/>
        <v>1.1111111111111112E-2</v>
      </c>
    </row>
    <row r="21" spans="1:41" x14ac:dyDescent="0.45">
      <c r="A21">
        <v>3</v>
      </c>
      <c r="B21" t="s">
        <v>1463</v>
      </c>
      <c r="C21" t="s">
        <v>1464</v>
      </c>
      <c r="D21" t="s">
        <v>1467</v>
      </c>
      <c r="E21">
        <v>3</v>
      </c>
      <c r="F21" s="8">
        <f t="shared" si="0"/>
        <v>2.1063311688311686</v>
      </c>
      <c r="G21" s="8">
        <f t="shared" si="1"/>
        <v>2.6036342877420893</v>
      </c>
      <c r="H21" s="11">
        <v>15000</v>
      </c>
      <c r="I21" s="5">
        <f t="shared" si="2"/>
        <v>370200</v>
      </c>
      <c r="J21" s="29">
        <v>780000</v>
      </c>
      <c r="K21" s="28">
        <f t="shared" si="3"/>
        <v>19250400</v>
      </c>
      <c r="L21" s="30" cm="1">
        <f t="array" ref="L21">_xlfn.IFS(K21&gt;3898140.12,0.35,K21&gt;1299380.04,0.34,K21&gt;974535.03,0.32,K21&gt;510451,0.3,K21&gt;323862,0.2352,K21&gt;160577.65,0.2136,K21&gt;134119.41,0.1792,K21&gt;115375.9,0.16,K21&gt;65651.07,0.1088,K21&gt;7735,0.064,K21&gt;0,0.0192)</f>
        <v>0.35</v>
      </c>
      <c r="M21" s="28">
        <f t="shared" si="4"/>
        <v>12512760</v>
      </c>
      <c r="N21" s="28">
        <f t="shared" si="5"/>
        <v>9542148.917597821</v>
      </c>
      <c r="O21">
        <v>33</v>
      </c>
      <c r="P21" t="s">
        <v>68</v>
      </c>
      <c r="Q21" t="s">
        <v>401</v>
      </c>
      <c r="R21">
        <v>10</v>
      </c>
      <c r="S21" t="s">
        <v>1827</v>
      </c>
      <c r="T21" s="5">
        <f t="shared" si="11"/>
        <v>146431376</v>
      </c>
      <c r="U21" s="8">
        <f t="shared" si="6"/>
        <v>0.76303206607148821</v>
      </c>
      <c r="V21" s="8">
        <f t="shared" si="7"/>
        <v>0.94026738001812959</v>
      </c>
      <c r="W21" s="8">
        <f t="shared" si="8"/>
        <v>0.12075505245066083</v>
      </c>
      <c r="Y21">
        <v>26</v>
      </c>
      <c r="Z21" s="5">
        <f t="shared" si="9"/>
        <v>6898680.9806451602</v>
      </c>
      <c r="AA21">
        <f t="shared" si="10"/>
        <v>31</v>
      </c>
      <c r="AB21" s="7">
        <f t="shared" si="12"/>
        <v>6.8888888888888888E-2</v>
      </c>
      <c r="AK21" t="s">
        <v>147</v>
      </c>
      <c r="AL21" s="5">
        <f t="shared" si="13"/>
        <v>64309169.600000001</v>
      </c>
      <c r="AM21" s="7">
        <f t="shared" si="14"/>
        <v>1.9328609505000913E-2</v>
      </c>
      <c r="AN21">
        <f t="shared" si="15"/>
        <v>11</v>
      </c>
      <c r="AO21" s="7">
        <f t="shared" si="16"/>
        <v>2.4444444444444446E-2</v>
      </c>
    </row>
    <row r="22" spans="1:41" x14ac:dyDescent="0.45">
      <c r="A22">
        <v>4</v>
      </c>
      <c r="B22" t="s">
        <v>1463</v>
      </c>
      <c r="C22" t="s">
        <v>1464</v>
      </c>
      <c r="D22" t="s">
        <v>458</v>
      </c>
      <c r="E22">
        <v>4</v>
      </c>
      <c r="F22" s="8">
        <f t="shared" si="0"/>
        <v>2.1063311688311686</v>
      </c>
      <c r="G22" s="8">
        <f t="shared" si="1"/>
        <v>2.6036342877420893</v>
      </c>
      <c r="H22" s="11">
        <v>15000</v>
      </c>
      <c r="I22" s="5">
        <f t="shared" si="2"/>
        <v>370200</v>
      </c>
      <c r="J22" s="29">
        <v>780000</v>
      </c>
      <c r="K22" s="28">
        <f t="shared" si="3"/>
        <v>19250400</v>
      </c>
      <c r="L22" s="30" cm="1">
        <f t="array" ref="L22">_xlfn.IFS(K22&gt;3898140.12,0.35,K22&gt;1299380.04,0.34,K22&gt;974535.03,0.32,K22&gt;510451,0.3,K22&gt;323862,0.2352,K22&gt;160577.65,0.2136,K22&gt;134119.41,0.1792,K22&gt;115375.9,0.16,K22&gt;65651.07,0.1088,K22&gt;7735,0.064,K22&gt;0,0.0192)</f>
        <v>0.35</v>
      </c>
      <c r="M22" s="28">
        <f t="shared" si="4"/>
        <v>12512760</v>
      </c>
      <c r="N22" s="28">
        <f t="shared" si="5"/>
        <v>9542148.917597821</v>
      </c>
      <c r="O22">
        <v>28</v>
      </c>
      <c r="P22" t="s">
        <v>33</v>
      </c>
      <c r="Q22" t="s">
        <v>34</v>
      </c>
      <c r="R22">
        <v>11</v>
      </c>
      <c r="S22" t="s">
        <v>1800</v>
      </c>
      <c r="T22" s="5">
        <f t="shared" si="11"/>
        <v>143518148.80000001</v>
      </c>
      <c r="U22" s="8">
        <f t="shared" si="6"/>
        <v>0.74785167352124915</v>
      </c>
      <c r="V22" s="8">
        <f t="shared" si="7"/>
        <v>0.9215609211869189</v>
      </c>
      <c r="W22" s="8">
        <f t="shared" si="8"/>
        <v>0.1183526513195215</v>
      </c>
      <c r="Y22">
        <v>27</v>
      </c>
      <c r="Z22" s="5">
        <f t="shared" si="9"/>
        <v>8905448.9333333317</v>
      </c>
      <c r="AA22">
        <f t="shared" si="10"/>
        <v>36</v>
      </c>
      <c r="AB22" s="7">
        <f t="shared" si="12"/>
        <v>0.08</v>
      </c>
      <c r="AK22" t="s">
        <v>173</v>
      </c>
      <c r="AL22" s="5">
        <f t="shared" si="13"/>
        <v>7250984</v>
      </c>
      <c r="AM22" s="7">
        <f t="shared" si="14"/>
        <v>2.1793383297396755E-3</v>
      </c>
      <c r="AN22">
        <f t="shared" si="15"/>
        <v>4</v>
      </c>
      <c r="AO22" s="7">
        <f t="shared" si="16"/>
        <v>8.8888888888888889E-3</v>
      </c>
    </row>
    <row r="23" spans="1:41" x14ac:dyDescent="0.45">
      <c r="A23">
        <v>116</v>
      </c>
      <c r="B23" t="s">
        <v>1463</v>
      </c>
      <c r="C23" t="s">
        <v>1514</v>
      </c>
      <c r="D23" t="s">
        <v>1516</v>
      </c>
      <c r="E23">
        <v>2</v>
      </c>
      <c r="F23" s="8">
        <f t="shared" si="0"/>
        <v>2.1063311688311686</v>
      </c>
      <c r="G23" s="8">
        <f t="shared" si="1"/>
        <v>2.6036342877420893</v>
      </c>
      <c r="H23" s="11">
        <v>15000</v>
      </c>
      <c r="I23" s="5">
        <f t="shared" si="2"/>
        <v>370200</v>
      </c>
      <c r="J23" s="29">
        <v>780000</v>
      </c>
      <c r="K23" s="28">
        <f t="shared" si="3"/>
        <v>19250400</v>
      </c>
      <c r="L23" s="30" cm="1">
        <f t="array" ref="L23">_xlfn.IFS(K23&gt;3898140.12,0.35,K23&gt;1299380.04,0.34,K23&gt;974535.03,0.32,K23&gt;510451,0.3,K23&gt;323862,0.2352,K23&gt;160577.65,0.2136,K23&gt;134119.41,0.1792,K23&gt;115375.9,0.16,K23&gt;65651.07,0.1088,K23&gt;7735,0.064,K23&gt;0,0.0192)</f>
        <v>0.35</v>
      </c>
      <c r="M23" s="28">
        <f t="shared" si="4"/>
        <v>12512760</v>
      </c>
      <c r="N23" s="28">
        <f t="shared" si="5"/>
        <v>9542148.917597821</v>
      </c>
      <c r="O23">
        <v>33</v>
      </c>
      <c r="P23" t="s">
        <v>26</v>
      </c>
      <c r="Q23" t="s">
        <v>401</v>
      </c>
      <c r="R23">
        <v>12</v>
      </c>
      <c r="S23" t="s">
        <v>1489</v>
      </c>
      <c r="T23" s="5">
        <f t="shared" si="11"/>
        <v>128387334.39999999</v>
      </c>
      <c r="U23" s="8">
        <f t="shared" si="6"/>
        <v>0.66900725582639498</v>
      </c>
      <c r="V23" s="8">
        <f t="shared" si="7"/>
        <v>0.82440270549529959</v>
      </c>
      <c r="W23" s="8">
        <f t="shared" si="8"/>
        <v>0.10587498200844969</v>
      </c>
      <c r="Y23">
        <v>28</v>
      </c>
      <c r="Z23" s="5">
        <f t="shared" si="9"/>
        <v>11178065.600000001</v>
      </c>
      <c r="AA23">
        <f t="shared" si="10"/>
        <v>32</v>
      </c>
      <c r="AB23" s="7">
        <f t="shared" si="12"/>
        <v>7.1111111111111111E-2</v>
      </c>
      <c r="AK23" t="s">
        <v>913</v>
      </c>
      <c r="AL23" s="5">
        <f t="shared" si="13"/>
        <v>54542800</v>
      </c>
      <c r="AM23" s="7">
        <f t="shared" si="14"/>
        <v>1.639325292282057E-2</v>
      </c>
      <c r="AN23">
        <f t="shared" si="15"/>
        <v>2</v>
      </c>
      <c r="AO23" s="7">
        <f t="shared" si="16"/>
        <v>4.4444444444444444E-3</v>
      </c>
    </row>
    <row r="24" spans="1:41" x14ac:dyDescent="0.45">
      <c r="A24">
        <v>117</v>
      </c>
      <c r="B24" t="s">
        <v>1463</v>
      </c>
      <c r="C24" t="s">
        <v>1514</v>
      </c>
      <c r="D24" t="s">
        <v>1517</v>
      </c>
      <c r="E24">
        <v>3</v>
      </c>
      <c r="F24" s="8">
        <f t="shared" si="0"/>
        <v>2.1063311688311686</v>
      </c>
      <c r="G24" s="8">
        <f t="shared" si="1"/>
        <v>2.6036342877420893</v>
      </c>
      <c r="H24" s="11">
        <v>15000</v>
      </c>
      <c r="I24" s="5">
        <f t="shared" si="2"/>
        <v>370200</v>
      </c>
      <c r="J24" s="29">
        <v>780000</v>
      </c>
      <c r="K24" s="28">
        <f t="shared" si="3"/>
        <v>19250400</v>
      </c>
      <c r="L24" s="30" cm="1">
        <f t="array" ref="L24">_xlfn.IFS(K24&gt;3898140.12,0.35,K24&gt;1299380.04,0.34,K24&gt;974535.03,0.32,K24&gt;510451,0.3,K24&gt;323862,0.2352,K24&gt;160577.65,0.2136,K24&gt;134119.41,0.1792,K24&gt;115375.9,0.16,K24&gt;65651.07,0.1088,K24&gt;7735,0.064,K24&gt;0,0.0192)</f>
        <v>0.35</v>
      </c>
      <c r="M24" s="28">
        <f t="shared" si="4"/>
        <v>12512760</v>
      </c>
      <c r="N24" s="28">
        <f t="shared" si="5"/>
        <v>9542148.917597821</v>
      </c>
      <c r="O24">
        <v>30</v>
      </c>
      <c r="P24" t="s">
        <v>1518</v>
      </c>
      <c r="Q24" t="s">
        <v>401</v>
      </c>
      <c r="R24">
        <v>13</v>
      </c>
      <c r="S24" s="32" t="s">
        <v>1965</v>
      </c>
      <c r="T24" s="33">
        <v>127180976</v>
      </c>
      <c r="U24" s="8">
        <f t="shared" si="6"/>
        <v>0.66272110208312429</v>
      </c>
      <c r="V24" s="8">
        <f t="shared" si="7"/>
        <v>0.81665641857841054</v>
      </c>
      <c r="W24" s="8">
        <f t="shared" si="8"/>
        <v>0.10488015510833032</v>
      </c>
      <c r="Y24">
        <v>29</v>
      </c>
      <c r="Z24" s="5">
        <f t="shared" si="9"/>
        <v>7781286.6857142868</v>
      </c>
      <c r="AA24">
        <f t="shared" si="10"/>
        <v>28</v>
      </c>
      <c r="AB24" s="7">
        <f t="shared" si="12"/>
        <v>6.222222222222222E-2</v>
      </c>
      <c r="AK24" t="s">
        <v>106</v>
      </c>
      <c r="AL24" s="5">
        <f t="shared" si="13"/>
        <v>95007140.799999997</v>
      </c>
      <c r="AM24" s="7">
        <f t="shared" si="14"/>
        <v>2.855511797356251E-2</v>
      </c>
      <c r="AN24">
        <f t="shared" si="15"/>
        <v>13</v>
      </c>
      <c r="AO24" s="7">
        <f t="shared" si="16"/>
        <v>2.8888888888888888E-2</v>
      </c>
    </row>
    <row r="25" spans="1:41" x14ac:dyDescent="0.45">
      <c r="A25">
        <v>291</v>
      </c>
      <c r="B25" t="s">
        <v>1463</v>
      </c>
      <c r="C25" t="s">
        <v>1592</v>
      </c>
      <c r="D25" t="s">
        <v>1593</v>
      </c>
      <c r="E25">
        <v>1</v>
      </c>
      <c r="F25" s="8">
        <f t="shared" si="0"/>
        <v>2.1063311688311686</v>
      </c>
      <c r="G25" s="8">
        <f t="shared" si="1"/>
        <v>2.6036342877420893</v>
      </c>
      <c r="H25" s="11">
        <v>15000</v>
      </c>
      <c r="I25" s="5">
        <f t="shared" si="2"/>
        <v>370200</v>
      </c>
      <c r="J25" s="29">
        <v>780000</v>
      </c>
      <c r="K25" s="28">
        <f t="shared" si="3"/>
        <v>19250400</v>
      </c>
      <c r="L25" s="30" cm="1">
        <f t="array" ref="L25">_xlfn.IFS(K25&gt;3898140.12,0.35,K25&gt;1299380.04,0.34,K25&gt;974535.03,0.32,K25&gt;510451,0.3,K25&gt;323862,0.2352,K25&gt;160577.65,0.2136,K25&gt;134119.41,0.1792,K25&gt;115375.9,0.16,K25&gt;65651.07,0.1088,K25&gt;7735,0.064,K25&gt;0,0.0192)</f>
        <v>0.35</v>
      </c>
      <c r="M25" s="28">
        <f t="shared" si="4"/>
        <v>12512760</v>
      </c>
      <c r="N25" s="28">
        <f t="shared" si="5"/>
        <v>9542148.917597821</v>
      </c>
      <c r="O25">
        <v>29</v>
      </c>
      <c r="P25" t="s">
        <v>33</v>
      </c>
      <c r="Q25" t="s">
        <v>104</v>
      </c>
      <c r="R25">
        <v>14</v>
      </c>
      <c r="S25" t="s">
        <v>1902</v>
      </c>
      <c r="T25" s="5">
        <f t="shared" ref="T25:T30" si="17">SUMIF($C$2:$C$451,S25,$K$2:$K$451)</f>
        <v>118402793.60000001</v>
      </c>
      <c r="U25" s="8">
        <f t="shared" si="6"/>
        <v>0.61697930250443034</v>
      </c>
      <c r="V25" s="8">
        <f t="shared" si="7"/>
        <v>0.76028982016189872</v>
      </c>
      <c r="W25" s="8">
        <f t="shared" si="8"/>
        <v>9.7641201920227599E-2</v>
      </c>
      <c r="Y25">
        <v>30</v>
      </c>
      <c r="Z25" s="5">
        <f t="shared" si="9"/>
        <v>11222983.199999999</v>
      </c>
      <c r="AA25">
        <f t="shared" si="10"/>
        <v>20</v>
      </c>
      <c r="AB25" s="7">
        <f t="shared" si="12"/>
        <v>4.4444444444444446E-2</v>
      </c>
      <c r="AK25" t="s">
        <v>1163</v>
      </c>
      <c r="AL25" s="5">
        <f t="shared" si="13"/>
        <v>30800640</v>
      </c>
      <c r="AM25" s="7">
        <f t="shared" si="14"/>
        <v>9.2573663564163213E-3</v>
      </c>
      <c r="AN25">
        <f t="shared" si="15"/>
        <v>1</v>
      </c>
      <c r="AO25" s="7">
        <f t="shared" si="16"/>
        <v>2.2222222222222222E-3</v>
      </c>
    </row>
    <row r="26" spans="1:41" x14ac:dyDescent="0.45">
      <c r="A26">
        <v>345</v>
      </c>
      <c r="B26" t="s">
        <v>1463</v>
      </c>
      <c r="C26" t="s">
        <v>1619</v>
      </c>
      <c r="D26" t="s">
        <v>1621</v>
      </c>
      <c r="E26">
        <v>3</v>
      </c>
      <c r="F26" s="8">
        <f t="shared" si="0"/>
        <v>2.1063311688311686</v>
      </c>
      <c r="G26" s="8">
        <f t="shared" si="1"/>
        <v>2.6036342877420893</v>
      </c>
      <c r="H26" s="11">
        <v>15000</v>
      </c>
      <c r="I26" s="5">
        <f t="shared" si="2"/>
        <v>370200</v>
      </c>
      <c r="J26" s="29">
        <v>780000</v>
      </c>
      <c r="K26" s="28">
        <f t="shared" si="3"/>
        <v>19250400</v>
      </c>
      <c r="L26" s="30" cm="1">
        <f t="array" ref="L26">_xlfn.IFS(K26&gt;3898140.12,0.35,K26&gt;1299380.04,0.34,K26&gt;974535.03,0.32,K26&gt;510451,0.3,K26&gt;323862,0.2352,K26&gt;160577.65,0.2136,K26&gt;134119.41,0.1792,K26&gt;115375.9,0.16,K26&gt;65651.07,0.1088,K26&gt;7735,0.064,K26&gt;0,0.0192)</f>
        <v>0.35</v>
      </c>
      <c r="M26" s="28">
        <f t="shared" si="4"/>
        <v>12512760</v>
      </c>
      <c r="N26" s="28">
        <f t="shared" si="5"/>
        <v>9542148.917597821</v>
      </c>
      <c r="O26">
        <v>32</v>
      </c>
      <c r="P26" t="s">
        <v>17</v>
      </c>
      <c r="Q26" t="s">
        <v>18</v>
      </c>
      <c r="R26">
        <v>15</v>
      </c>
      <c r="S26" t="s">
        <v>1566</v>
      </c>
      <c r="T26" s="5">
        <f t="shared" si="17"/>
        <v>115951576</v>
      </c>
      <c r="U26" s="8">
        <f t="shared" si="6"/>
        <v>0.60420637308991199</v>
      </c>
      <c r="V26" s="8">
        <f t="shared" si="7"/>
        <v>0.7445500244052411</v>
      </c>
      <c r="W26" s="8">
        <f t="shared" si="8"/>
        <v>9.5619798325304178E-2</v>
      </c>
      <c r="Y26">
        <v>31</v>
      </c>
      <c r="Z26" s="5">
        <f t="shared" si="9"/>
        <v>11171648.800000001</v>
      </c>
      <c r="AA26">
        <f t="shared" si="10"/>
        <v>26</v>
      </c>
      <c r="AB26" s="7">
        <f t="shared" si="12"/>
        <v>5.7777777777777775E-2</v>
      </c>
      <c r="AK26" t="s">
        <v>994</v>
      </c>
      <c r="AL26" s="5">
        <f t="shared" si="13"/>
        <v>8213504</v>
      </c>
      <c r="AM26" s="7">
        <f t="shared" si="14"/>
        <v>2.4686310283776858E-3</v>
      </c>
      <c r="AN26">
        <f t="shared" si="15"/>
        <v>1</v>
      </c>
      <c r="AO26" s="7">
        <f t="shared" si="16"/>
        <v>2.2222222222222222E-3</v>
      </c>
    </row>
    <row r="27" spans="1:41" x14ac:dyDescent="0.45">
      <c r="A27">
        <v>346</v>
      </c>
      <c r="B27" t="s">
        <v>1463</v>
      </c>
      <c r="C27" t="s">
        <v>1619</v>
      </c>
      <c r="D27" t="s">
        <v>1622</v>
      </c>
      <c r="E27">
        <v>4</v>
      </c>
      <c r="F27" s="8">
        <f t="shared" si="0"/>
        <v>2.1063311688311686</v>
      </c>
      <c r="G27" s="8">
        <f t="shared" si="1"/>
        <v>2.6036342877420893</v>
      </c>
      <c r="H27" s="11">
        <v>15000</v>
      </c>
      <c r="I27" s="5">
        <f t="shared" si="2"/>
        <v>370200</v>
      </c>
      <c r="J27" s="29">
        <v>780000</v>
      </c>
      <c r="K27" s="28">
        <f t="shared" si="3"/>
        <v>19250400</v>
      </c>
      <c r="L27" s="30" cm="1">
        <f t="array" ref="L27">_xlfn.IFS(K27&gt;3898140.12,0.35,K27&gt;1299380.04,0.34,K27&gt;974535.03,0.32,K27&gt;510451,0.3,K27&gt;323862,0.2352,K27&gt;160577.65,0.2136,K27&gt;134119.41,0.1792,K27&gt;115375.9,0.16,K27&gt;65651.07,0.1088,K27&gt;7735,0.064,K27&gt;0,0.0192)</f>
        <v>0.35</v>
      </c>
      <c r="M27" s="28">
        <f t="shared" si="4"/>
        <v>12512760</v>
      </c>
      <c r="N27" s="28">
        <f t="shared" si="5"/>
        <v>9542148.917597821</v>
      </c>
      <c r="O27">
        <v>28</v>
      </c>
      <c r="P27" t="s">
        <v>45</v>
      </c>
      <c r="Q27" t="s">
        <v>401</v>
      </c>
      <c r="R27">
        <v>16</v>
      </c>
      <c r="S27" t="s">
        <v>1671</v>
      </c>
      <c r="T27" s="5">
        <f t="shared" si="17"/>
        <v>97265854.399999976</v>
      </c>
      <c r="U27" s="8">
        <f t="shared" si="6"/>
        <v>0.50683786404520659</v>
      </c>
      <c r="V27" s="8">
        <f t="shared" si="7"/>
        <v>0.62456498450108699</v>
      </c>
      <c r="W27" s="8">
        <f t="shared" si="8"/>
        <v>8.0210564638348664E-2</v>
      </c>
      <c r="Y27">
        <v>32</v>
      </c>
      <c r="Z27" s="5">
        <f t="shared" si="9"/>
        <v>11769166.117647059</v>
      </c>
      <c r="AA27">
        <f t="shared" si="10"/>
        <v>17</v>
      </c>
      <c r="AB27" s="7">
        <f t="shared" si="12"/>
        <v>3.7777777777777778E-2</v>
      </c>
      <c r="AK27" t="s">
        <v>884</v>
      </c>
      <c r="AL27" s="5">
        <f t="shared" si="13"/>
        <v>3208400</v>
      </c>
      <c r="AM27" s="7">
        <f t="shared" si="14"/>
        <v>9.6430899546003351E-4</v>
      </c>
      <c r="AN27">
        <f t="shared" si="15"/>
        <v>1</v>
      </c>
      <c r="AO27" s="7">
        <f t="shared" si="16"/>
        <v>2.2222222222222222E-3</v>
      </c>
    </row>
    <row r="28" spans="1:41" x14ac:dyDescent="0.45">
      <c r="A28">
        <v>398</v>
      </c>
      <c r="B28" t="s">
        <v>1463</v>
      </c>
      <c r="C28" t="s">
        <v>1644</v>
      </c>
      <c r="D28" t="s">
        <v>1651</v>
      </c>
      <c r="E28">
        <v>6</v>
      </c>
      <c r="F28" s="8">
        <f t="shared" si="0"/>
        <v>2.1063311688311686</v>
      </c>
      <c r="G28" s="8">
        <f t="shared" si="1"/>
        <v>2.6036342877420893</v>
      </c>
      <c r="H28" s="11">
        <v>15000</v>
      </c>
      <c r="I28" s="5">
        <f t="shared" si="2"/>
        <v>370200</v>
      </c>
      <c r="J28" s="29">
        <v>780000</v>
      </c>
      <c r="K28" s="28">
        <f t="shared" si="3"/>
        <v>19250400</v>
      </c>
      <c r="L28" s="30" cm="1">
        <f t="array" ref="L28">_xlfn.IFS(K28&gt;3898140.12,0.35,K28&gt;1299380.04,0.34,K28&gt;974535.03,0.32,K28&gt;510451,0.3,K28&gt;323862,0.2352,K28&gt;160577.65,0.2136,K28&gt;134119.41,0.1792,K28&gt;115375.9,0.16,K28&gt;65651.07,0.1088,K28&gt;7735,0.064,K28&gt;0,0.0192)</f>
        <v>0.35</v>
      </c>
      <c r="M28" s="28">
        <f t="shared" si="4"/>
        <v>12512760</v>
      </c>
      <c r="N28" s="28">
        <f t="shared" si="5"/>
        <v>9542148.917597821</v>
      </c>
      <c r="O28">
        <v>26</v>
      </c>
      <c r="P28" t="s">
        <v>52</v>
      </c>
      <c r="Q28" t="s">
        <v>401</v>
      </c>
      <c r="R28">
        <v>17</v>
      </c>
      <c r="S28" t="s">
        <v>1698</v>
      </c>
      <c r="T28" s="5">
        <f t="shared" si="17"/>
        <v>90964556.799999982</v>
      </c>
      <c r="U28" s="8">
        <f t="shared" si="6"/>
        <v>0.47400274183301555</v>
      </c>
      <c r="V28" s="8">
        <f t="shared" si="7"/>
        <v>0.58410299645648567</v>
      </c>
      <c r="W28" s="8">
        <f t="shared" si="8"/>
        <v>7.5014181574959149E-2</v>
      </c>
      <c r="Y28">
        <v>33</v>
      </c>
      <c r="Z28" s="5">
        <f t="shared" si="9"/>
        <v>14818530.133333333</v>
      </c>
      <c r="AA28">
        <f t="shared" si="10"/>
        <v>15</v>
      </c>
      <c r="AB28" s="7">
        <f t="shared" si="12"/>
        <v>3.3333333333333333E-2</v>
      </c>
      <c r="AK28" t="s">
        <v>317</v>
      </c>
      <c r="AL28" s="5">
        <f t="shared" si="13"/>
        <v>196354080</v>
      </c>
      <c r="AM28" s="7">
        <f t="shared" si="14"/>
        <v>5.9015710522154048E-2</v>
      </c>
      <c r="AN28">
        <f t="shared" si="15"/>
        <v>2</v>
      </c>
      <c r="AO28" s="7">
        <f t="shared" si="16"/>
        <v>4.4444444444444444E-3</v>
      </c>
    </row>
    <row r="29" spans="1:41" x14ac:dyDescent="0.45">
      <c r="A29">
        <v>399</v>
      </c>
      <c r="B29" t="s">
        <v>1463</v>
      </c>
      <c r="C29" t="s">
        <v>1644</v>
      </c>
      <c r="D29" t="s">
        <v>1652</v>
      </c>
      <c r="E29">
        <v>7</v>
      </c>
      <c r="F29" s="8">
        <f t="shared" si="0"/>
        <v>2.1063311688311686</v>
      </c>
      <c r="G29" s="8">
        <f t="shared" si="1"/>
        <v>2.6036342877420893</v>
      </c>
      <c r="H29" s="11">
        <v>15000</v>
      </c>
      <c r="I29" s="5">
        <f t="shared" si="2"/>
        <v>370200</v>
      </c>
      <c r="J29" s="29">
        <v>780000</v>
      </c>
      <c r="K29" s="28">
        <f t="shared" si="3"/>
        <v>19250400</v>
      </c>
      <c r="L29" s="30" cm="1">
        <f t="array" ref="L29">_xlfn.IFS(K29&gt;3898140.12,0.35,K29&gt;1299380.04,0.34,K29&gt;974535.03,0.32,K29&gt;510451,0.3,K29&gt;323862,0.2352,K29&gt;160577.65,0.2136,K29&gt;134119.41,0.1792,K29&gt;115375.9,0.16,K29&gt;65651.07,0.1088,K29&gt;7735,0.064,K29&gt;0,0.0192)</f>
        <v>0.35</v>
      </c>
      <c r="M29" s="28">
        <f t="shared" si="4"/>
        <v>12512760</v>
      </c>
      <c r="N29" s="28">
        <f t="shared" si="5"/>
        <v>9542148.917597821</v>
      </c>
      <c r="O29">
        <v>24</v>
      </c>
      <c r="P29" t="s">
        <v>17</v>
      </c>
      <c r="Q29" t="s">
        <v>401</v>
      </c>
      <c r="R29">
        <v>18</v>
      </c>
      <c r="S29" t="s">
        <v>1852</v>
      </c>
      <c r="T29" s="5">
        <f t="shared" si="17"/>
        <v>64938016.000000015</v>
      </c>
      <c r="U29" s="8">
        <f t="shared" si="6"/>
        <v>0.33838231852074768</v>
      </c>
      <c r="V29" s="8">
        <f t="shared" si="7"/>
        <v>0.41698097658998573</v>
      </c>
      <c r="W29" s="8">
        <f t="shared" si="8"/>
        <v>5.3551320368128305E-2</v>
      </c>
      <c r="Y29">
        <v>34</v>
      </c>
      <c r="Z29" s="5">
        <f t="shared" si="9"/>
        <v>12807932.800000001</v>
      </c>
      <c r="AA29">
        <f t="shared" si="10"/>
        <v>10</v>
      </c>
      <c r="AB29" s="7">
        <f t="shared" si="12"/>
        <v>2.2222222222222223E-2</v>
      </c>
    </row>
    <row r="30" spans="1:41" x14ac:dyDescent="0.45">
      <c r="A30">
        <v>400</v>
      </c>
      <c r="B30" t="s">
        <v>1463</v>
      </c>
      <c r="C30" t="s">
        <v>1644</v>
      </c>
      <c r="D30" t="s">
        <v>1653</v>
      </c>
      <c r="E30">
        <v>8</v>
      </c>
      <c r="F30" s="8">
        <f t="shared" si="0"/>
        <v>2.1063311688311686</v>
      </c>
      <c r="G30" s="8">
        <f t="shared" si="1"/>
        <v>2.6036342877420893</v>
      </c>
      <c r="H30" s="11">
        <v>15000</v>
      </c>
      <c r="I30" s="5">
        <f t="shared" si="2"/>
        <v>370200</v>
      </c>
      <c r="J30" s="29">
        <v>780000</v>
      </c>
      <c r="K30" s="28">
        <f t="shared" si="3"/>
        <v>19250400</v>
      </c>
      <c r="L30" s="30" cm="1">
        <f t="array" ref="L30">_xlfn.IFS(K30&gt;3898140.12,0.35,K30&gt;1299380.04,0.34,K30&gt;974535.03,0.32,K30&gt;510451,0.3,K30&gt;323862,0.2352,K30&gt;160577.65,0.2136,K30&gt;134119.41,0.1792,K30&gt;115375.9,0.16,K30&gt;65651.07,0.1088,K30&gt;7735,0.064,K30&gt;0,0.0192)</f>
        <v>0.35</v>
      </c>
      <c r="M30" s="28">
        <f t="shared" si="4"/>
        <v>12512760</v>
      </c>
      <c r="N30" s="28">
        <f t="shared" si="5"/>
        <v>9542148.917597821</v>
      </c>
      <c r="O30">
        <v>24</v>
      </c>
      <c r="P30" t="s">
        <v>62</v>
      </c>
      <c r="Q30" t="s">
        <v>401</v>
      </c>
      <c r="R30">
        <v>19</v>
      </c>
      <c r="S30" t="s">
        <v>1775</v>
      </c>
      <c r="T30" s="5">
        <f t="shared" si="17"/>
        <v>64707011.199999988</v>
      </c>
      <c r="U30" s="8">
        <f t="shared" si="6"/>
        <v>0.33717858695288716</v>
      </c>
      <c r="V30" s="8">
        <f t="shared" si="7"/>
        <v>0.41549764505270892</v>
      </c>
      <c r="W30" s="8">
        <f t="shared" si="8"/>
        <v>5.3360821600020321E-2</v>
      </c>
      <c r="Y30">
        <v>35</v>
      </c>
      <c r="Z30" s="5">
        <f t="shared" si="9"/>
        <v>29788211.555555556</v>
      </c>
      <c r="AA30">
        <f t="shared" si="10"/>
        <v>9</v>
      </c>
      <c r="AB30" s="7">
        <f t="shared" si="12"/>
        <v>0.02</v>
      </c>
      <c r="AK30" t="s">
        <v>782</v>
      </c>
      <c r="AL30" s="6">
        <f>SUM(AL12:AL28)</f>
        <v>3327149300.7999992</v>
      </c>
      <c r="AN30">
        <f>SUM(AN12:AN28)</f>
        <v>450</v>
      </c>
    </row>
    <row r="31" spans="1:41" x14ac:dyDescent="0.45">
      <c r="A31">
        <v>609</v>
      </c>
      <c r="B31" t="s">
        <v>1463</v>
      </c>
      <c r="C31" t="s">
        <v>1748</v>
      </c>
      <c r="D31" t="s">
        <v>1750</v>
      </c>
      <c r="E31">
        <v>2</v>
      </c>
      <c r="F31" s="8">
        <f t="shared" si="0"/>
        <v>2.1063311688311686</v>
      </c>
      <c r="G31" s="8">
        <f t="shared" si="1"/>
        <v>2.6036342877420893</v>
      </c>
      <c r="H31" s="11">
        <v>15000</v>
      </c>
      <c r="I31" s="5">
        <f t="shared" si="2"/>
        <v>370200</v>
      </c>
      <c r="J31" s="29">
        <v>780000</v>
      </c>
      <c r="K31" s="28">
        <f t="shared" si="3"/>
        <v>19250400</v>
      </c>
      <c r="L31" s="30" cm="1">
        <f t="array" ref="L31">_xlfn.IFS(K31&gt;3898140.12,0.35,K31&gt;1299380.04,0.34,K31&gt;974535.03,0.32,K31&gt;510451,0.3,K31&gt;323862,0.2352,K31&gt;160577.65,0.2136,K31&gt;134119.41,0.1792,K31&gt;115375.9,0.16,K31&gt;65651.07,0.1088,K31&gt;7735,0.064,K31&gt;0,0.0192)</f>
        <v>0.35</v>
      </c>
      <c r="M31" s="28">
        <f t="shared" si="4"/>
        <v>12512760</v>
      </c>
      <c r="N31" s="28">
        <f t="shared" si="5"/>
        <v>9542148.917597821</v>
      </c>
      <c r="O31">
        <v>28</v>
      </c>
      <c r="P31" t="s">
        <v>105</v>
      </c>
      <c r="Q31" t="s">
        <v>34</v>
      </c>
      <c r="T31" s="5"/>
      <c r="U31" s="8"/>
      <c r="V31" s="8"/>
      <c r="W31" s="8"/>
      <c r="Y31">
        <v>37</v>
      </c>
      <c r="Z31" s="5">
        <f t="shared" si="9"/>
        <v>12936268.800000001</v>
      </c>
      <c r="AA31">
        <f t="shared" si="10"/>
        <v>5</v>
      </c>
      <c r="AB31" s="7">
        <f t="shared" si="12"/>
        <v>1.1111111111111112E-2</v>
      </c>
    </row>
    <row r="32" spans="1:41" x14ac:dyDescent="0.45">
      <c r="A32">
        <v>886</v>
      </c>
      <c r="B32" t="s">
        <v>1463</v>
      </c>
      <c r="C32" t="s">
        <v>1876</v>
      </c>
      <c r="D32" t="s">
        <v>1882</v>
      </c>
      <c r="E32">
        <v>6</v>
      </c>
      <c r="F32" s="8">
        <f t="shared" si="0"/>
        <v>2.1063311688311686</v>
      </c>
      <c r="G32" s="8">
        <f t="shared" si="1"/>
        <v>2.6036342877420893</v>
      </c>
      <c r="H32" s="11">
        <v>15000</v>
      </c>
      <c r="I32" s="5">
        <f t="shared" si="2"/>
        <v>370200</v>
      </c>
      <c r="J32" s="29">
        <v>780000</v>
      </c>
      <c r="K32" s="28">
        <f t="shared" si="3"/>
        <v>19250400</v>
      </c>
      <c r="L32" s="30" cm="1">
        <f t="array" ref="L32">_xlfn.IFS(K32&gt;3898140.12,0.35,K32&gt;1299380.04,0.34,K32&gt;974535.03,0.32,K32&gt;510451,0.3,K32&gt;323862,0.2352,K32&gt;160577.65,0.2136,K32&gt;134119.41,0.1792,K32&gt;115375.9,0.16,K32&gt;65651.07,0.1088,K32&gt;7735,0.064,K32&gt;0,0.0192)</f>
        <v>0.35</v>
      </c>
      <c r="M32" s="28">
        <f t="shared" si="4"/>
        <v>12512760</v>
      </c>
      <c r="N32" s="28">
        <f t="shared" si="5"/>
        <v>9542148.917597821</v>
      </c>
      <c r="O32">
        <v>27</v>
      </c>
      <c r="P32" t="s">
        <v>20</v>
      </c>
      <c r="Q32" t="s">
        <v>34</v>
      </c>
      <c r="Y32">
        <v>38</v>
      </c>
      <c r="Z32" s="5">
        <f t="shared" si="9"/>
        <v>10686110.933333334</v>
      </c>
      <c r="AA32">
        <f t="shared" si="10"/>
        <v>3</v>
      </c>
      <c r="AB32" s="7">
        <f t="shared" si="12"/>
        <v>6.6666666666666671E-3</v>
      </c>
    </row>
    <row r="33" spans="1:28" x14ac:dyDescent="0.45">
      <c r="A33">
        <v>887</v>
      </c>
      <c r="B33" t="s">
        <v>1463</v>
      </c>
      <c r="C33" t="s">
        <v>1876</v>
      </c>
      <c r="D33" t="s">
        <v>1883</v>
      </c>
      <c r="E33">
        <v>7</v>
      </c>
      <c r="F33" s="8">
        <f t="shared" si="0"/>
        <v>2.1063311688311686</v>
      </c>
      <c r="G33" s="8">
        <f t="shared" si="1"/>
        <v>2.6036342877420893</v>
      </c>
      <c r="H33" s="11">
        <v>15000</v>
      </c>
      <c r="I33" s="5">
        <f t="shared" si="2"/>
        <v>370200</v>
      </c>
      <c r="J33" s="29">
        <v>780000</v>
      </c>
      <c r="K33" s="28">
        <f t="shared" si="3"/>
        <v>19250400</v>
      </c>
      <c r="L33" s="30" cm="1">
        <f t="array" ref="L33">_xlfn.IFS(K33&gt;3898140.12,0.35,K33&gt;1299380.04,0.34,K33&gt;974535.03,0.32,K33&gt;510451,0.3,K33&gt;323862,0.2352,K33&gt;160577.65,0.2136,K33&gt;134119.41,0.1792,K33&gt;115375.9,0.16,K33&gt;65651.07,0.1088,K33&gt;7735,0.064,K33&gt;0,0.0192)</f>
        <v>0.35</v>
      </c>
      <c r="M33" s="28">
        <f t="shared" si="4"/>
        <v>12512760</v>
      </c>
      <c r="N33" s="28">
        <f t="shared" si="5"/>
        <v>9542148.917597821</v>
      </c>
      <c r="O33">
        <v>28</v>
      </c>
      <c r="P33" t="s">
        <v>45</v>
      </c>
      <c r="Q33" t="s">
        <v>57</v>
      </c>
      <c r="S33" t="s">
        <v>782</v>
      </c>
      <c r="T33" s="6">
        <f>SUM(T12:T31)</f>
        <v>3454330276.8000002</v>
      </c>
      <c r="Y33">
        <v>39</v>
      </c>
      <c r="Z33" s="5">
        <f t="shared" si="9"/>
        <v>28233920</v>
      </c>
      <c r="AA33">
        <f t="shared" si="10"/>
        <v>1</v>
      </c>
      <c r="AB33" s="7">
        <f t="shared" si="12"/>
        <v>2.2222222222222222E-3</v>
      </c>
    </row>
    <row r="34" spans="1:28" x14ac:dyDescent="0.45">
      <c r="A34">
        <v>169</v>
      </c>
      <c r="B34" t="s">
        <v>1463</v>
      </c>
      <c r="C34" t="s">
        <v>1540</v>
      </c>
      <c r="D34" t="s">
        <v>1542</v>
      </c>
      <c r="E34">
        <v>2</v>
      </c>
      <c r="F34" s="8">
        <f t="shared" si="0"/>
        <v>1.9659090909090906</v>
      </c>
      <c r="G34" s="8">
        <f t="shared" si="1"/>
        <v>2.4300586685592833</v>
      </c>
      <c r="H34" s="11">
        <v>14000</v>
      </c>
      <c r="I34" s="5">
        <f t="shared" si="2"/>
        <v>345520</v>
      </c>
      <c r="J34" s="29">
        <v>728000</v>
      </c>
      <c r="K34" s="28">
        <f t="shared" si="3"/>
        <v>17967040</v>
      </c>
      <c r="L34" s="30" cm="1">
        <f t="array" ref="L34">_xlfn.IFS(K34&gt;3898140.12,0.35,K34&gt;1299380.04,0.34,K34&gt;974535.03,0.32,K34&gt;510451,0.3,K34&gt;323862,0.2352,K34&gt;160577.65,0.2136,K34&gt;134119.41,0.1792,K34&gt;115375.9,0.16,K34&gt;65651.07,0.1088,K34&gt;7735,0.064,K34&gt;0,0.0192)</f>
        <v>0.35</v>
      </c>
      <c r="M34" s="28">
        <f t="shared" si="4"/>
        <v>11678576</v>
      </c>
      <c r="N34" s="28">
        <f t="shared" si="5"/>
        <v>8906005.6564246323</v>
      </c>
      <c r="O34">
        <v>34</v>
      </c>
      <c r="P34" t="s">
        <v>28</v>
      </c>
      <c r="Q34" t="s">
        <v>401</v>
      </c>
    </row>
    <row r="35" spans="1:28" x14ac:dyDescent="0.45">
      <c r="A35">
        <v>170</v>
      </c>
      <c r="B35" t="s">
        <v>1463</v>
      </c>
      <c r="C35" t="s">
        <v>1540</v>
      </c>
      <c r="D35" t="s">
        <v>1543</v>
      </c>
      <c r="E35">
        <v>3</v>
      </c>
      <c r="F35" s="8">
        <f t="shared" si="0"/>
        <v>1.9659090909090906</v>
      </c>
      <c r="G35" s="8">
        <f t="shared" si="1"/>
        <v>2.4300586685592833</v>
      </c>
      <c r="H35" s="11">
        <v>14000</v>
      </c>
      <c r="I35" s="5">
        <f t="shared" si="2"/>
        <v>345520</v>
      </c>
      <c r="J35" s="29">
        <v>728000</v>
      </c>
      <c r="K35" s="28">
        <f t="shared" si="3"/>
        <v>17967040</v>
      </c>
      <c r="L35" s="30" cm="1">
        <f t="array" ref="L35">_xlfn.IFS(K35&gt;3898140.12,0.35,K35&gt;1299380.04,0.34,K35&gt;974535.03,0.32,K35&gt;510451,0.3,K35&gt;323862,0.2352,K35&gt;160577.65,0.2136,K35&gt;134119.41,0.1792,K35&gt;115375.9,0.16,K35&gt;65651.07,0.1088,K35&gt;7735,0.064,K35&gt;0,0.0192)</f>
        <v>0.35</v>
      </c>
      <c r="M35" s="28">
        <f t="shared" si="4"/>
        <v>11678576</v>
      </c>
      <c r="N35" s="28">
        <f t="shared" si="5"/>
        <v>8906005.6564246323</v>
      </c>
      <c r="O35">
        <v>33</v>
      </c>
      <c r="P35" t="s">
        <v>73</v>
      </c>
      <c r="Q35" t="s">
        <v>299</v>
      </c>
      <c r="S35" t="s">
        <v>788</v>
      </c>
      <c r="T35" s="5">
        <f>T33/18</f>
        <v>191907237.60000002</v>
      </c>
      <c r="Z35" t="s">
        <v>782</v>
      </c>
      <c r="AA35">
        <f>SUM(AA12:AA33)</f>
        <v>450</v>
      </c>
    </row>
    <row r="36" spans="1:28" x14ac:dyDescent="0.45">
      <c r="A36">
        <v>171</v>
      </c>
      <c r="B36" t="s">
        <v>1463</v>
      </c>
      <c r="C36" t="s">
        <v>1540</v>
      </c>
      <c r="D36" t="s">
        <v>1544</v>
      </c>
      <c r="E36">
        <v>4</v>
      </c>
      <c r="F36" s="8">
        <f t="shared" si="0"/>
        <v>1.9659090909090906</v>
      </c>
      <c r="G36" s="8">
        <f t="shared" si="1"/>
        <v>2.4300586685592833</v>
      </c>
      <c r="H36" s="11">
        <v>14000</v>
      </c>
      <c r="I36" s="5">
        <f t="shared" si="2"/>
        <v>345520</v>
      </c>
      <c r="J36" s="29">
        <v>728000</v>
      </c>
      <c r="K36" s="28">
        <f t="shared" si="3"/>
        <v>17967040</v>
      </c>
      <c r="L36" s="30" cm="1">
        <f t="array" ref="L36">_xlfn.IFS(K36&gt;3898140.12,0.35,K36&gt;1299380.04,0.34,K36&gt;974535.03,0.32,K36&gt;510451,0.3,K36&gt;323862,0.2352,K36&gt;160577.65,0.2136,K36&gt;134119.41,0.1792,K36&gt;115375.9,0.16,K36&gt;65651.07,0.1088,K36&gt;7735,0.064,K36&gt;0,0.0192)</f>
        <v>0.35</v>
      </c>
      <c r="M36" s="28">
        <f t="shared" si="4"/>
        <v>11678576</v>
      </c>
      <c r="N36" s="28">
        <f t="shared" si="5"/>
        <v>8906005.6564246323</v>
      </c>
      <c r="O36">
        <v>35</v>
      </c>
      <c r="P36" t="s">
        <v>62</v>
      </c>
      <c r="Q36" t="s">
        <v>401</v>
      </c>
      <c r="T36" s="5"/>
    </row>
    <row r="37" spans="1:28" x14ac:dyDescent="0.45">
      <c r="A37">
        <v>172</v>
      </c>
      <c r="B37" t="s">
        <v>1463</v>
      </c>
      <c r="C37" t="s">
        <v>1540</v>
      </c>
      <c r="D37" t="s">
        <v>1545</v>
      </c>
      <c r="E37">
        <v>5</v>
      </c>
      <c r="F37" s="8">
        <f t="shared" si="0"/>
        <v>1.9659090909090906</v>
      </c>
      <c r="G37" s="8">
        <f t="shared" si="1"/>
        <v>2.4300586685592833</v>
      </c>
      <c r="H37" s="11">
        <v>14000</v>
      </c>
      <c r="I37" s="5">
        <f t="shared" si="2"/>
        <v>345520</v>
      </c>
      <c r="J37" s="29">
        <v>728000</v>
      </c>
      <c r="K37" s="28">
        <f t="shared" si="3"/>
        <v>17967040</v>
      </c>
      <c r="L37" s="30" cm="1">
        <f t="array" ref="L37">_xlfn.IFS(K37&gt;3898140.12,0.35,K37&gt;1299380.04,0.34,K37&gt;974535.03,0.32,K37&gt;510451,0.3,K37&gt;323862,0.2352,K37&gt;160577.65,0.2136,K37&gt;134119.41,0.1792,K37&gt;115375.9,0.16,K37&gt;65651.07,0.1088,K37&gt;7735,0.064,K37&gt;0,0.0192)</f>
        <v>0.35</v>
      </c>
      <c r="M37" s="28">
        <f t="shared" si="4"/>
        <v>11678576</v>
      </c>
      <c r="N37" s="28">
        <f t="shared" si="5"/>
        <v>8906005.6564246323</v>
      </c>
      <c r="O37">
        <v>34</v>
      </c>
      <c r="P37" t="s">
        <v>45</v>
      </c>
      <c r="Q37" t="s">
        <v>18</v>
      </c>
      <c r="S37" t="s">
        <v>787</v>
      </c>
      <c r="T37" s="5">
        <v>155733761.59999999</v>
      </c>
    </row>
    <row r="38" spans="1:28" x14ac:dyDescent="0.45">
      <c r="A38">
        <v>292</v>
      </c>
      <c r="B38" t="s">
        <v>1463</v>
      </c>
      <c r="C38" t="s">
        <v>1592</v>
      </c>
      <c r="D38" t="s">
        <v>1594</v>
      </c>
      <c r="E38">
        <v>2</v>
      </c>
      <c r="F38" s="8">
        <f t="shared" si="0"/>
        <v>1.9659090909090906</v>
      </c>
      <c r="G38" s="8">
        <f t="shared" si="1"/>
        <v>2.4300586685592833</v>
      </c>
      <c r="H38" s="11">
        <v>14000</v>
      </c>
      <c r="I38" s="5">
        <f t="shared" si="2"/>
        <v>345520</v>
      </c>
      <c r="J38" s="29">
        <v>728000</v>
      </c>
      <c r="K38" s="28">
        <f t="shared" si="3"/>
        <v>17967040</v>
      </c>
      <c r="L38" s="30" cm="1">
        <f t="array" ref="L38">_xlfn.IFS(K38&gt;3898140.12,0.35,K38&gt;1299380.04,0.34,K38&gt;974535.03,0.32,K38&gt;510451,0.3,K38&gt;323862,0.2352,K38&gt;160577.65,0.2136,K38&gt;134119.41,0.1792,K38&gt;115375.9,0.16,K38&gt;65651.07,0.1088,K38&gt;7735,0.064,K38&gt;0,0.0192)</f>
        <v>0.35</v>
      </c>
      <c r="M38" s="28">
        <f t="shared" si="4"/>
        <v>11678576</v>
      </c>
      <c r="N38" s="28">
        <f t="shared" si="5"/>
        <v>8906005.6564246323</v>
      </c>
      <c r="O38">
        <v>27</v>
      </c>
      <c r="P38" t="s">
        <v>62</v>
      </c>
      <c r="Q38" t="s">
        <v>147</v>
      </c>
      <c r="T38" s="5"/>
    </row>
    <row r="39" spans="1:28" x14ac:dyDescent="0.45">
      <c r="A39">
        <v>347</v>
      </c>
      <c r="B39" t="s">
        <v>1463</v>
      </c>
      <c r="C39" t="s">
        <v>1619</v>
      </c>
      <c r="D39" t="s">
        <v>1623</v>
      </c>
      <c r="E39">
        <v>5</v>
      </c>
      <c r="F39" s="8">
        <f t="shared" si="0"/>
        <v>1.9659090909090906</v>
      </c>
      <c r="G39" s="8">
        <f t="shared" si="1"/>
        <v>2.4300586685592833</v>
      </c>
      <c r="H39" s="11">
        <v>14000</v>
      </c>
      <c r="I39" s="5">
        <f t="shared" si="2"/>
        <v>345520</v>
      </c>
      <c r="J39" s="29">
        <v>728000</v>
      </c>
      <c r="K39" s="28">
        <f t="shared" si="3"/>
        <v>17967040</v>
      </c>
      <c r="L39" s="30" cm="1">
        <f t="array" ref="L39">_xlfn.IFS(K39&gt;3898140.12,0.35,K39&gt;1299380.04,0.34,K39&gt;974535.03,0.32,K39&gt;510451,0.3,K39&gt;323862,0.2352,K39&gt;160577.65,0.2136,K39&gt;134119.41,0.1792,K39&gt;115375.9,0.16,K39&gt;65651.07,0.1088,K39&gt;7735,0.064,K39&gt;0,0.0192)</f>
        <v>0.35</v>
      </c>
      <c r="M39" s="28">
        <f t="shared" si="4"/>
        <v>11678576</v>
      </c>
      <c r="N39" s="28">
        <f t="shared" si="5"/>
        <v>8906005.6564246323</v>
      </c>
      <c r="O39">
        <v>27</v>
      </c>
      <c r="P39" t="s">
        <v>105</v>
      </c>
      <c r="Q39" t="s">
        <v>104</v>
      </c>
      <c r="S39" t="s">
        <v>789</v>
      </c>
      <c r="T39" s="5">
        <v>1212631463.6799998</v>
      </c>
    </row>
    <row r="40" spans="1:28" x14ac:dyDescent="0.45">
      <c r="A40">
        <v>556</v>
      </c>
      <c r="B40" t="s">
        <v>1463</v>
      </c>
      <c r="C40" t="s">
        <v>1723</v>
      </c>
      <c r="D40" t="s">
        <v>1724</v>
      </c>
      <c r="E40">
        <v>1</v>
      </c>
      <c r="F40" s="8">
        <f t="shared" si="0"/>
        <v>1.9659090909090906</v>
      </c>
      <c r="G40" s="8">
        <f t="shared" si="1"/>
        <v>2.4300586685592833</v>
      </c>
      <c r="H40" s="11">
        <v>14000</v>
      </c>
      <c r="I40" s="5">
        <f t="shared" si="2"/>
        <v>345520</v>
      </c>
      <c r="J40" s="29">
        <v>728000</v>
      </c>
      <c r="K40" s="28">
        <f t="shared" si="3"/>
        <v>17967040</v>
      </c>
      <c r="L40" s="30" cm="1">
        <f t="array" ref="L40">_xlfn.IFS(K40&gt;3898140.12,0.35,K40&gt;1299380.04,0.34,K40&gt;974535.03,0.32,K40&gt;510451,0.3,K40&gt;323862,0.2352,K40&gt;160577.65,0.2136,K40&gt;134119.41,0.1792,K40&gt;115375.9,0.16,K40&gt;65651.07,0.1088,K40&gt;7735,0.064,K40&gt;0,0.0192)</f>
        <v>0.35</v>
      </c>
      <c r="M40" s="28">
        <f t="shared" si="4"/>
        <v>11678576</v>
      </c>
      <c r="N40" s="28">
        <f t="shared" si="5"/>
        <v>8906005.6564246323</v>
      </c>
      <c r="O40">
        <v>33</v>
      </c>
      <c r="P40" t="s">
        <v>30</v>
      </c>
      <c r="Q40" t="s">
        <v>401</v>
      </c>
    </row>
    <row r="41" spans="1:28" x14ac:dyDescent="0.45">
      <c r="A41">
        <v>557</v>
      </c>
      <c r="B41" t="s">
        <v>1463</v>
      </c>
      <c r="C41" t="s">
        <v>1723</v>
      </c>
      <c r="D41" t="s">
        <v>1725</v>
      </c>
      <c r="E41">
        <v>2</v>
      </c>
      <c r="F41" s="8">
        <f t="shared" si="0"/>
        <v>1.9659090909090906</v>
      </c>
      <c r="G41" s="8">
        <f t="shared" si="1"/>
        <v>2.4300586685592833</v>
      </c>
      <c r="H41" s="11">
        <v>14000</v>
      </c>
      <c r="I41" s="5">
        <f t="shared" si="2"/>
        <v>345520</v>
      </c>
      <c r="J41" s="29">
        <v>728000</v>
      </c>
      <c r="K41" s="28">
        <f t="shared" si="3"/>
        <v>17967040</v>
      </c>
      <c r="L41" s="30" cm="1">
        <f t="array" ref="L41">_xlfn.IFS(K41&gt;3898140.12,0.35,K41&gt;1299380.04,0.34,K41&gt;974535.03,0.32,K41&gt;510451,0.3,K41&gt;323862,0.2352,K41&gt;160577.65,0.2136,K41&gt;134119.41,0.1792,K41&gt;115375.9,0.16,K41&gt;65651.07,0.1088,K41&gt;7735,0.064,K41&gt;0,0.0192)</f>
        <v>0.35</v>
      </c>
      <c r="M41" s="28">
        <f t="shared" si="4"/>
        <v>11678576</v>
      </c>
      <c r="N41" s="28">
        <f t="shared" si="5"/>
        <v>8906005.6564246323</v>
      </c>
      <c r="O41">
        <v>33</v>
      </c>
      <c r="P41" t="s">
        <v>26</v>
      </c>
      <c r="Q41" t="s">
        <v>401</v>
      </c>
    </row>
    <row r="42" spans="1:28" x14ac:dyDescent="0.45">
      <c r="A42">
        <v>558</v>
      </c>
      <c r="B42" t="s">
        <v>1463</v>
      </c>
      <c r="C42" t="s">
        <v>1723</v>
      </c>
      <c r="D42" t="s">
        <v>1726</v>
      </c>
      <c r="E42">
        <v>3</v>
      </c>
      <c r="F42" s="8">
        <f t="shared" si="0"/>
        <v>1.9659090909090906</v>
      </c>
      <c r="G42" s="8">
        <f t="shared" si="1"/>
        <v>2.4300586685592833</v>
      </c>
      <c r="H42" s="11">
        <v>14000</v>
      </c>
      <c r="I42" s="5">
        <f t="shared" si="2"/>
        <v>345520</v>
      </c>
      <c r="J42" s="29">
        <v>728000</v>
      </c>
      <c r="K42" s="28">
        <f t="shared" si="3"/>
        <v>17967040</v>
      </c>
      <c r="L42" s="30" cm="1">
        <f t="array" ref="L42">_xlfn.IFS(K42&gt;3898140.12,0.35,K42&gt;1299380.04,0.34,K42&gt;974535.03,0.32,K42&gt;510451,0.3,K42&gt;323862,0.2352,K42&gt;160577.65,0.2136,K42&gt;134119.41,0.1792,K42&gt;115375.9,0.16,K42&gt;65651.07,0.1088,K42&gt;7735,0.064,K42&gt;0,0.0192)</f>
        <v>0.35</v>
      </c>
      <c r="M42" s="28">
        <f t="shared" si="4"/>
        <v>11678576</v>
      </c>
      <c r="N42" s="28">
        <f t="shared" si="5"/>
        <v>8906005.6564246323</v>
      </c>
      <c r="O42">
        <v>32</v>
      </c>
      <c r="P42" t="s">
        <v>26</v>
      </c>
      <c r="Q42" t="s">
        <v>401</v>
      </c>
    </row>
    <row r="43" spans="1:28" x14ac:dyDescent="0.45">
      <c r="A43">
        <v>774</v>
      </c>
      <c r="B43" t="s">
        <v>1463</v>
      </c>
      <c r="C43" t="s">
        <v>1827</v>
      </c>
      <c r="D43" t="s">
        <v>1829</v>
      </c>
      <c r="E43">
        <v>2</v>
      </c>
      <c r="F43" s="8">
        <f t="shared" si="0"/>
        <v>1.9659090909090906</v>
      </c>
      <c r="G43" s="8">
        <f t="shared" si="1"/>
        <v>2.4300586685592833</v>
      </c>
      <c r="H43" s="11">
        <v>14000</v>
      </c>
      <c r="I43" s="5">
        <f t="shared" si="2"/>
        <v>345520</v>
      </c>
      <c r="J43" s="29">
        <v>728000</v>
      </c>
      <c r="K43" s="28">
        <f t="shared" si="3"/>
        <v>17967040</v>
      </c>
      <c r="L43" s="30" cm="1">
        <f t="array" ref="L43">_xlfn.IFS(K43&gt;3898140.12,0.35,K43&gt;1299380.04,0.34,K43&gt;974535.03,0.32,K43&gt;510451,0.3,K43&gt;323862,0.2352,K43&gt;160577.65,0.2136,K43&gt;134119.41,0.1792,K43&gt;115375.9,0.16,K43&gt;65651.07,0.1088,K43&gt;7735,0.064,K43&gt;0,0.0192)</f>
        <v>0.35</v>
      </c>
      <c r="M43" s="28">
        <f t="shared" si="4"/>
        <v>11678576</v>
      </c>
      <c r="N43" s="28">
        <f t="shared" si="5"/>
        <v>8906005.6564246323</v>
      </c>
      <c r="O43">
        <v>26</v>
      </c>
      <c r="P43" t="s">
        <v>45</v>
      </c>
      <c r="Q43" t="s">
        <v>18</v>
      </c>
    </row>
    <row r="44" spans="1:28" x14ac:dyDescent="0.45">
      <c r="A44">
        <v>888</v>
      </c>
      <c r="B44" t="s">
        <v>1463</v>
      </c>
      <c r="C44" t="s">
        <v>1876</v>
      </c>
      <c r="D44" t="s">
        <v>1884</v>
      </c>
      <c r="E44">
        <v>8</v>
      </c>
      <c r="F44" s="8">
        <f t="shared" si="0"/>
        <v>1.9659090909090906</v>
      </c>
      <c r="G44" s="8">
        <f t="shared" si="1"/>
        <v>2.4300586685592833</v>
      </c>
      <c r="H44" s="11">
        <v>14000</v>
      </c>
      <c r="I44" s="5">
        <f t="shared" si="2"/>
        <v>345520</v>
      </c>
      <c r="J44" s="29">
        <v>728000</v>
      </c>
      <c r="K44" s="28">
        <f t="shared" si="3"/>
        <v>17967040</v>
      </c>
      <c r="L44" s="30" cm="1">
        <f t="array" ref="L44">_xlfn.IFS(K44&gt;3898140.12,0.35,K44&gt;1299380.04,0.34,K44&gt;974535.03,0.32,K44&gt;510451,0.3,K44&gt;323862,0.2352,K44&gt;160577.65,0.2136,K44&gt;134119.41,0.1792,K44&gt;115375.9,0.16,K44&gt;65651.07,0.1088,K44&gt;7735,0.064,K44&gt;0,0.0192)</f>
        <v>0.35</v>
      </c>
      <c r="M44" s="28">
        <f t="shared" si="4"/>
        <v>11678576</v>
      </c>
      <c r="N44" s="28">
        <f t="shared" si="5"/>
        <v>8906005.6564246323</v>
      </c>
      <c r="O44">
        <v>27</v>
      </c>
      <c r="P44" t="s">
        <v>48</v>
      </c>
      <c r="Q44" t="s">
        <v>401</v>
      </c>
    </row>
    <row r="45" spans="1:28" x14ac:dyDescent="0.45">
      <c r="A45">
        <v>889</v>
      </c>
      <c r="B45" t="s">
        <v>1463</v>
      </c>
      <c r="C45" t="s">
        <v>1876</v>
      </c>
      <c r="D45" t="s">
        <v>1885</v>
      </c>
      <c r="E45">
        <v>9</v>
      </c>
      <c r="F45" s="8">
        <f t="shared" si="0"/>
        <v>1.9659090909090906</v>
      </c>
      <c r="G45" s="8">
        <f t="shared" si="1"/>
        <v>2.4300586685592833</v>
      </c>
      <c r="H45" s="11">
        <v>14000</v>
      </c>
      <c r="I45" s="5">
        <f t="shared" si="2"/>
        <v>345520</v>
      </c>
      <c r="J45" s="29">
        <v>728000</v>
      </c>
      <c r="K45" s="28">
        <f t="shared" si="3"/>
        <v>17967040</v>
      </c>
      <c r="L45" s="30" cm="1">
        <f t="array" ref="L45">_xlfn.IFS(K45&gt;3898140.12,0.35,K45&gt;1299380.04,0.34,K45&gt;974535.03,0.32,K45&gt;510451,0.3,K45&gt;323862,0.2352,K45&gt;160577.65,0.2136,K45&gt;134119.41,0.1792,K45&gt;115375.9,0.16,K45&gt;65651.07,0.1088,K45&gt;7735,0.064,K45&gt;0,0.0192)</f>
        <v>0.35</v>
      </c>
      <c r="M45" s="28">
        <f t="shared" si="4"/>
        <v>11678576</v>
      </c>
      <c r="N45" s="28">
        <f t="shared" si="5"/>
        <v>8906005.6564246323</v>
      </c>
      <c r="O45">
        <v>32</v>
      </c>
      <c r="P45" t="s">
        <v>26</v>
      </c>
      <c r="Q45" t="s">
        <v>106</v>
      </c>
    </row>
    <row r="46" spans="1:28" x14ac:dyDescent="0.45">
      <c r="A46">
        <v>5</v>
      </c>
      <c r="B46" t="s">
        <v>1463</v>
      </c>
      <c r="C46" t="s">
        <v>1464</v>
      </c>
      <c r="D46" t="s">
        <v>1468</v>
      </c>
      <c r="E46">
        <v>5</v>
      </c>
      <c r="F46" s="8">
        <f t="shared" si="0"/>
        <v>1.8254870129870127</v>
      </c>
      <c r="G46" s="8">
        <f t="shared" si="1"/>
        <v>2.2564830493764774</v>
      </c>
      <c r="H46" s="11">
        <v>13000</v>
      </c>
      <c r="I46" s="5">
        <f t="shared" si="2"/>
        <v>320840</v>
      </c>
      <c r="J46" s="29">
        <v>676000</v>
      </c>
      <c r="K46" s="28">
        <f t="shared" si="3"/>
        <v>16683680</v>
      </c>
      <c r="L46" s="30" cm="1">
        <f t="array" ref="L46">_xlfn.IFS(K46&gt;3898140.12,0.35,K46&gt;1299380.04,0.34,K46&gt;974535.03,0.32,K46&gt;510451,0.3,K46&gt;323862,0.2352,K46&gt;160577.65,0.2136,K46&gt;134119.41,0.1792,K46&gt;115375.9,0.16,K46&gt;65651.07,0.1088,K46&gt;7735,0.064,K46&gt;0,0.0192)</f>
        <v>0.35</v>
      </c>
      <c r="M46" s="28">
        <f t="shared" si="4"/>
        <v>10844392</v>
      </c>
      <c r="N46" s="28">
        <f t="shared" si="5"/>
        <v>8269862.3952514455</v>
      </c>
      <c r="O46">
        <v>26</v>
      </c>
      <c r="P46" t="s">
        <v>63</v>
      </c>
      <c r="Q46" t="s">
        <v>401</v>
      </c>
    </row>
    <row r="47" spans="1:28" x14ac:dyDescent="0.45">
      <c r="A47">
        <v>173</v>
      </c>
      <c r="B47" t="s">
        <v>1463</v>
      </c>
      <c r="C47" t="s">
        <v>1540</v>
      </c>
      <c r="D47" t="s">
        <v>1546</v>
      </c>
      <c r="E47">
        <v>6</v>
      </c>
      <c r="F47" s="8">
        <f t="shared" si="0"/>
        <v>1.8254870129870127</v>
      </c>
      <c r="G47" s="8">
        <f t="shared" si="1"/>
        <v>2.2564830493764774</v>
      </c>
      <c r="H47" s="11">
        <v>13000</v>
      </c>
      <c r="I47" s="5">
        <f t="shared" si="2"/>
        <v>320840</v>
      </c>
      <c r="J47" s="29">
        <v>676000</v>
      </c>
      <c r="K47" s="28">
        <f t="shared" si="3"/>
        <v>16683680</v>
      </c>
      <c r="L47" s="30" cm="1">
        <f t="array" ref="L47">_xlfn.IFS(K47&gt;3898140.12,0.35,K47&gt;1299380.04,0.34,K47&gt;974535.03,0.32,K47&gt;510451,0.3,K47&gt;323862,0.2352,K47&gt;160577.65,0.2136,K47&gt;134119.41,0.1792,K47&gt;115375.9,0.16,K47&gt;65651.07,0.1088,K47&gt;7735,0.064,K47&gt;0,0.0192)</f>
        <v>0.35</v>
      </c>
      <c r="M47" s="28">
        <f t="shared" si="4"/>
        <v>10844392</v>
      </c>
      <c r="N47" s="28">
        <f t="shared" si="5"/>
        <v>8269862.3952514455</v>
      </c>
      <c r="O47">
        <v>32</v>
      </c>
      <c r="P47" t="s">
        <v>70</v>
      </c>
      <c r="Q47" t="s">
        <v>401</v>
      </c>
    </row>
    <row r="48" spans="1:28" x14ac:dyDescent="0.45">
      <c r="A48">
        <v>293</v>
      </c>
      <c r="B48" t="s">
        <v>1463</v>
      </c>
      <c r="C48" t="s">
        <v>1592</v>
      </c>
      <c r="D48" t="s">
        <v>1595</v>
      </c>
      <c r="E48">
        <v>3</v>
      </c>
      <c r="F48" s="8">
        <f t="shared" si="0"/>
        <v>1.8254870129870127</v>
      </c>
      <c r="G48" s="8">
        <f t="shared" si="1"/>
        <v>2.2564830493764774</v>
      </c>
      <c r="H48" s="11">
        <v>13000</v>
      </c>
      <c r="I48" s="5">
        <f t="shared" si="2"/>
        <v>320840</v>
      </c>
      <c r="J48" s="29">
        <v>676000</v>
      </c>
      <c r="K48" s="28">
        <f t="shared" si="3"/>
        <v>16683680</v>
      </c>
      <c r="L48" s="30" cm="1">
        <f t="array" ref="L48">_xlfn.IFS(K48&gt;3898140.12,0.35,K48&gt;1299380.04,0.34,K48&gt;974535.03,0.32,K48&gt;510451,0.3,K48&gt;323862,0.2352,K48&gt;160577.65,0.2136,K48&gt;134119.41,0.1792,K48&gt;115375.9,0.16,K48&gt;65651.07,0.1088,K48&gt;7735,0.064,K48&gt;0,0.0192)</f>
        <v>0.35</v>
      </c>
      <c r="M48" s="28">
        <f t="shared" si="4"/>
        <v>10844392</v>
      </c>
      <c r="N48" s="28">
        <f t="shared" si="5"/>
        <v>8269862.3952514455</v>
      </c>
      <c r="O48">
        <v>27</v>
      </c>
      <c r="P48" t="s">
        <v>40</v>
      </c>
      <c r="Q48" t="s">
        <v>34</v>
      </c>
    </row>
    <row r="49" spans="1:17" x14ac:dyDescent="0.45">
      <c r="A49">
        <v>348</v>
      </c>
      <c r="B49" t="s">
        <v>1463</v>
      </c>
      <c r="C49" t="s">
        <v>1619</v>
      </c>
      <c r="D49" t="s">
        <v>1624</v>
      </c>
      <c r="E49">
        <v>6</v>
      </c>
      <c r="F49" s="8">
        <f t="shared" si="0"/>
        <v>1.8254870129870127</v>
      </c>
      <c r="G49" s="8">
        <f t="shared" si="1"/>
        <v>2.2564830493764774</v>
      </c>
      <c r="H49" s="11">
        <v>13000</v>
      </c>
      <c r="I49" s="5">
        <f t="shared" si="2"/>
        <v>320840</v>
      </c>
      <c r="J49" s="29">
        <v>676000</v>
      </c>
      <c r="K49" s="28">
        <f t="shared" si="3"/>
        <v>16683680</v>
      </c>
      <c r="L49" s="30" cm="1">
        <f t="array" ref="L49">_xlfn.IFS(K49&gt;3898140.12,0.35,K49&gt;1299380.04,0.34,K49&gt;974535.03,0.32,K49&gt;510451,0.3,K49&gt;323862,0.2352,K49&gt;160577.65,0.2136,K49&gt;134119.41,0.1792,K49&gt;115375.9,0.16,K49&gt;65651.07,0.1088,K49&gt;7735,0.064,K49&gt;0,0.0192)</f>
        <v>0.35</v>
      </c>
      <c r="M49" s="28">
        <f t="shared" si="4"/>
        <v>10844392</v>
      </c>
      <c r="N49" s="28">
        <f t="shared" si="5"/>
        <v>8269862.3952514455</v>
      </c>
      <c r="O49">
        <v>25</v>
      </c>
      <c r="P49" t="s">
        <v>26</v>
      </c>
      <c r="Q49" t="s">
        <v>57</v>
      </c>
    </row>
    <row r="50" spans="1:17" x14ac:dyDescent="0.45">
      <c r="A50">
        <v>401</v>
      </c>
      <c r="B50" t="s">
        <v>1463</v>
      </c>
      <c r="C50" t="s">
        <v>1644</v>
      </c>
      <c r="D50" t="s">
        <v>1654</v>
      </c>
      <c r="E50">
        <v>9</v>
      </c>
      <c r="F50" s="8">
        <f t="shared" si="0"/>
        <v>1.8254870129870127</v>
      </c>
      <c r="G50" s="8">
        <f t="shared" si="1"/>
        <v>2.2564830493764774</v>
      </c>
      <c r="H50" s="11">
        <v>13000</v>
      </c>
      <c r="I50" s="5">
        <f t="shared" si="2"/>
        <v>320840</v>
      </c>
      <c r="J50" s="29">
        <v>676000</v>
      </c>
      <c r="K50" s="28">
        <f t="shared" si="3"/>
        <v>16683680</v>
      </c>
      <c r="L50" s="30" cm="1">
        <f t="array" ref="L50">_xlfn.IFS(K50&gt;3898140.12,0.35,K50&gt;1299380.04,0.34,K50&gt;974535.03,0.32,K50&gt;510451,0.3,K50&gt;323862,0.2352,K50&gt;160577.65,0.2136,K50&gt;134119.41,0.1792,K50&gt;115375.9,0.16,K50&gt;65651.07,0.1088,K50&gt;7735,0.064,K50&gt;0,0.0192)</f>
        <v>0.35</v>
      </c>
      <c r="M50" s="28">
        <f t="shared" si="4"/>
        <v>10844392</v>
      </c>
      <c r="N50" s="28">
        <f t="shared" si="5"/>
        <v>8269862.3952514455</v>
      </c>
      <c r="O50">
        <v>29</v>
      </c>
      <c r="P50" t="s">
        <v>43</v>
      </c>
      <c r="Q50" t="s">
        <v>18</v>
      </c>
    </row>
    <row r="51" spans="1:17" x14ac:dyDescent="0.45">
      <c r="A51">
        <v>890</v>
      </c>
      <c r="B51" t="s">
        <v>1463</v>
      </c>
      <c r="C51" t="s">
        <v>1876</v>
      </c>
      <c r="D51" t="s">
        <v>1886</v>
      </c>
      <c r="E51">
        <v>10</v>
      </c>
      <c r="F51" s="8">
        <f t="shared" si="0"/>
        <v>1.8254870129870127</v>
      </c>
      <c r="G51" s="8">
        <f t="shared" si="1"/>
        <v>2.2564830493764774</v>
      </c>
      <c r="H51" s="11">
        <v>13000</v>
      </c>
      <c r="I51" s="5">
        <f t="shared" si="2"/>
        <v>320840</v>
      </c>
      <c r="J51" s="29">
        <v>676000</v>
      </c>
      <c r="K51" s="28">
        <f t="shared" si="3"/>
        <v>16683680</v>
      </c>
      <c r="L51" s="30" cm="1">
        <f t="array" ref="L51">_xlfn.IFS(K51&gt;3898140.12,0.35,K51&gt;1299380.04,0.34,K51&gt;974535.03,0.32,K51&gt;510451,0.3,K51&gt;323862,0.2352,K51&gt;160577.65,0.2136,K51&gt;134119.41,0.1792,K51&gt;115375.9,0.16,K51&gt;65651.07,0.1088,K51&gt;7735,0.064,K51&gt;0,0.0192)</f>
        <v>0.35</v>
      </c>
      <c r="M51" s="28">
        <f t="shared" si="4"/>
        <v>10844392</v>
      </c>
      <c r="N51" s="28">
        <f t="shared" si="5"/>
        <v>8269862.3952514455</v>
      </c>
      <c r="O51">
        <v>30</v>
      </c>
      <c r="P51" t="s">
        <v>75</v>
      </c>
      <c r="Q51" t="s">
        <v>401</v>
      </c>
    </row>
    <row r="52" spans="1:17" x14ac:dyDescent="0.45">
      <c r="A52">
        <v>933</v>
      </c>
      <c r="B52" t="s">
        <v>1463</v>
      </c>
      <c r="C52" t="s">
        <v>1902</v>
      </c>
      <c r="D52" t="s">
        <v>1903</v>
      </c>
      <c r="E52">
        <v>1</v>
      </c>
      <c r="F52" s="8">
        <f t="shared" si="0"/>
        <v>1.8254870129870127</v>
      </c>
      <c r="G52" s="8">
        <f t="shared" si="1"/>
        <v>2.2564830493764774</v>
      </c>
      <c r="H52" s="11">
        <v>13000</v>
      </c>
      <c r="I52" s="5">
        <f t="shared" si="2"/>
        <v>320840</v>
      </c>
      <c r="J52" s="29">
        <v>676000</v>
      </c>
      <c r="K52" s="28">
        <f t="shared" si="3"/>
        <v>16683680</v>
      </c>
      <c r="L52" s="30" cm="1">
        <f t="array" ref="L52">_xlfn.IFS(K52&gt;3898140.12,0.35,K52&gt;1299380.04,0.34,K52&gt;974535.03,0.32,K52&gt;510451,0.3,K52&gt;323862,0.2352,K52&gt;160577.65,0.2136,K52&gt;134119.41,0.1792,K52&gt;115375.9,0.16,K52&gt;65651.07,0.1088,K52&gt;7735,0.064,K52&gt;0,0.0192)</f>
        <v>0.35</v>
      </c>
      <c r="M52" s="28">
        <f t="shared" si="4"/>
        <v>10844392</v>
      </c>
      <c r="N52" s="28">
        <f t="shared" si="5"/>
        <v>8269862.3952514455</v>
      </c>
      <c r="O52">
        <v>35</v>
      </c>
      <c r="P52" t="s">
        <v>28</v>
      </c>
      <c r="Q52" t="s">
        <v>401</v>
      </c>
    </row>
    <row r="53" spans="1:17" x14ac:dyDescent="0.45">
      <c r="A53">
        <v>6</v>
      </c>
      <c r="B53" t="s">
        <v>1463</v>
      </c>
      <c r="C53" t="s">
        <v>1464</v>
      </c>
      <c r="D53" t="s">
        <v>1469</v>
      </c>
      <c r="E53">
        <v>6</v>
      </c>
      <c r="F53" s="8">
        <f t="shared" si="0"/>
        <v>1.6850649350649347</v>
      </c>
      <c r="G53" s="8">
        <f t="shared" si="1"/>
        <v>2.0829074301936714</v>
      </c>
      <c r="H53" s="11">
        <v>12000</v>
      </c>
      <c r="I53" s="5">
        <f t="shared" si="2"/>
        <v>296160</v>
      </c>
      <c r="J53" s="29">
        <v>624000</v>
      </c>
      <c r="K53" s="28">
        <f t="shared" si="3"/>
        <v>15400320</v>
      </c>
      <c r="L53" s="30" cm="1">
        <f t="array" ref="L53">_xlfn.IFS(K53&gt;3898140.12,0.35,K53&gt;1299380.04,0.34,K53&gt;974535.03,0.32,K53&gt;510451,0.3,K53&gt;323862,0.2352,K53&gt;160577.65,0.2136,K53&gt;134119.41,0.1792,K53&gt;115375.9,0.16,K53&gt;65651.07,0.1088,K53&gt;7735,0.064,K53&gt;0,0.0192)</f>
        <v>0.35</v>
      </c>
      <c r="M53" s="28">
        <f t="shared" si="4"/>
        <v>10010208</v>
      </c>
      <c r="N53" s="28">
        <f t="shared" si="5"/>
        <v>7633719.1340782568</v>
      </c>
      <c r="O53">
        <v>28</v>
      </c>
      <c r="P53" t="s">
        <v>50</v>
      </c>
      <c r="Q53" t="s">
        <v>594</v>
      </c>
    </row>
    <row r="54" spans="1:17" x14ac:dyDescent="0.45">
      <c r="A54">
        <v>59</v>
      </c>
      <c r="B54" t="s">
        <v>1463</v>
      </c>
      <c r="C54" t="s">
        <v>1489</v>
      </c>
      <c r="D54" t="s">
        <v>1490</v>
      </c>
      <c r="E54">
        <v>1</v>
      </c>
      <c r="F54" s="8">
        <f t="shared" si="0"/>
        <v>1.6850649350649347</v>
      </c>
      <c r="G54" s="8">
        <f t="shared" si="1"/>
        <v>2.0829074301936714</v>
      </c>
      <c r="H54" s="11">
        <v>12000</v>
      </c>
      <c r="I54" s="5">
        <f t="shared" si="2"/>
        <v>296160</v>
      </c>
      <c r="J54" s="29">
        <v>624000</v>
      </c>
      <c r="K54" s="28">
        <f t="shared" si="3"/>
        <v>15400320</v>
      </c>
      <c r="L54" s="30" cm="1">
        <f t="array" ref="L54">_xlfn.IFS(K54&gt;3898140.12,0.35,K54&gt;1299380.04,0.34,K54&gt;974535.03,0.32,K54&gt;510451,0.3,K54&gt;323862,0.2352,K54&gt;160577.65,0.2136,K54&gt;134119.41,0.1792,K54&gt;115375.9,0.16,K54&gt;65651.07,0.1088,K54&gt;7735,0.064,K54&gt;0,0.0192)</f>
        <v>0.35</v>
      </c>
      <c r="M54" s="28">
        <f t="shared" si="4"/>
        <v>10010208</v>
      </c>
      <c r="N54" s="28">
        <f t="shared" si="5"/>
        <v>7633719.1340782568</v>
      </c>
      <c r="O54">
        <v>32</v>
      </c>
      <c r="P54" t="s">
        <v>28</v>
      </c>
      <c r="Q54" t="s">
        <v>104</v>
      </c>
    </row>
    <row r="55" spans="1:17" x14ac:dyDescent="0.45">
      <c r="A55">
        <v>60</v>
      </c>
      <c r="B55" t="s">
        <v>1463</v>
      </c>
      <c r="C55" t="s">
        <v>1489</v>
      </c>
      <c r="D55" t="s">
        <v>1491</v>
      </c>
      <c r="E55">
        <v>2</v>
      </c>
      <c r="F55" s="8">
        <f t="shared" si="0"/>
        <v>1.6850649350649347</v>
      </c>
      <c r="G55" s="8">
        <f t="shared" si="1"/>
        <v>2.0829074301936714</v>
      </c>
      <c r="H55" s="11">
        <v>12000</v>
      </c>
      <c r="I55" s="5">
        <f t="shared" si="2"/>
        <v>296160</v>
      </c>
      <c r="J55" s="29">
        <v>624000</v>
      </c>
      <c r="K55" s="28">
        <f t="shared" si="3"/>
        <v>15400320</v>
      </c>
      <c r="L55" s="30" cm="1">
        <f t="array" ref="L55">_xlfn.IFS(K55&gt;3898140.12,0.35,K55&gt;1299380.04,0.34,K55&gt;974535.03,0.32,K55&gt;510451,0.3,K55&gt;323862,0.2352,K55&gt;160577.65,0.2136,K55&gt;134119.41,0.1792,K55&gt;115375.9,0.16,K55&gt;65651.07,0.1088,K55&gt;7735,0.064,K55&gt;0,0.0192)</f>
        <v>0.35</v>
      </c>
      <c r="M55" s="28">
        <f t="shared" si="4"/>
        <v>10010208</v>
      </c>
      <c r="N55" s="28">
        <f t="shared" si="5"/>
        <v>7633719.1340782568</v>
      </c>
      <c r="O55">
        <v>31</v>
      </c>
      <c r="P55" t="s">
        <v>45</v>
      </c>
      <c r="Q55" t="s">
        <v>18</v>
      </c>
    </row>
    <row r="56" spans="1:17" x14ac:dyDescent="0.45">
      <c r="A56">
        <v>118</v>
      </c>
      <c r="B56" t="s">
        <v>1463</v>
      </c>
      <c r="C56" t="s">
        <v>1514</v>
      </c>
      <c r="D56" t="s">
        <v>1519</v>
      </c>
      <c r="E56">
        <v>4</v>
      </c>
      <c r="F56" s="8">
        <f t="shared" si="0"/>
        <v>1.6850649350649347</v>
      </c>
      <c r="G56" s="8">
        <f t="shared" si="1"/>
        <v>2.0829074301936714</v>
      </c>
      <c r="H56" s="11">
        <v>12000</v>
      </c>
      <c r="I56" s="5">
        <f t="shared" si="2"/>
        <v>296160</v>
      </c>
      <c r="J56" s="29">
        <v>624000</v>
      </c>
      <c r="K56" s="28">
        <f t="shared" si="3"/>
        <v>15400320</v>
      </c>
      <c r="L56" s="30" cm="1">
        <f t="array" ref="L56">_xlfn.IFS(K56&gt;3898140.12,0.35,K56&gt;1299380.04,0.34,K56&gt;974535.03,0.32,K56&gt;510451,0.3,K56&gt;323862,0.2352,K56&gt;160577.65,0.2136,K56&gt;134119.41,0.1792,K56&gt;115375.9,0.16,K56&gt;65651.07,0.1088,K56&gt;7735,0.064,K56&gt;0,0.0192)</f>
        <v>0.35</v>
      </c>
      <c r="M56" s="28">
        <f t="shared" si="4"/>
        <v>10010208</v>
      </c>
      <c r="N56" s="28">
        <f t="shared" si="5"/>
        <v>7633719.1340782568</v>
      </c>
      <c r="O56">
        <v>32</v>
      </c>
      <c r="P56" t="s">
        <v>72</v>
      </c>
      <c r="Q56" t="s">
        <v>401</v>
      </c>
    </row>
    <row r="57" spans="1:17" x14ac:dyDescent="0.45">
      <c r="A57">
        <v>119</v>
      </c>
      <c r="B57" t="s">
        <v>1463</v>
      </c>
      <c r="C57" t="s">
        <v>1514</v>
      </c>
      <c r="D57" t="s">
        <v>1520</v>
      </c>
      <c r="E57">
        <v>5</v>
      </c>
      <c r="F57" s="8">
        <f t="shared" si="0"/>
        <v>1.6850649350649347</v>
      </c>
      <c r="G57" s="8">
        <f t="shared" si="1"/>
        <v>2.0829074301936714</v>
      </c>
      <c r="H57" s="11">
        <v>12000</v>
      </c>
      <c r="I57" s="5">
        <f t="shared" si="2"/>
        <v>296160</v>
      </c>
      <c r="J57" s="29">
        <v>624000</v>
      </c>
      <c r="K57" s="28">
        <f t="shared" si="3"/>
        <v>15400320</v>
      </c>
      <c r="L57" s="30" cm="1">
        <f t="array" ref="L57">_xlfn.IFS(K57&gt;3898140.12,0.35,K57&gt;1299380.04,0.34,K57&gt;974535.03,0.32,K57&gt;510451,0.3,K57&gt;323862,0.2352,K57&gt;160577.65,0.2136,K57&gt;134119.41,0.1792,K57&gt;115375.9,0.16,K57&gt;65651.07,0.1088,K57&gt;7735,0.064,K57&gt;0,0.0192)</f>
        <v>0.35</v>
      </c>
      <c r="M57" s="28">
        <f t="shared" si="4"/>
        <v>10010208</v>
      </c>
      <c r="N57" s="28">
        <f t="shared" si="5"/>
        <v>7633719.1340782568</v>
      </c>
      <c r="O57">
        <v>24</v>
      </c>
      <c r="P57" t="s">
        <v>72</v>
      </c>
      <c r="Q57" t="s">
        <v>401</v>
      </c>
    </row>
    <row r="58" spans="1:17" x14ac:dyDescent="0.45">
      <c r="A58">
        <v>294</v>
      </c>
      <c r="B58" t="s">
        <v>1463</v>
      </c>
      <c r="C58" t="s">
        <v>1592</v>
      </c>
      <c r="D58" t="s">
        <v>1596</v>
      </c>
      <c r="E58">
        <v>4</v>
      </c>
      <c r="F58" s="8">
        <f t="shared" si="0"/>
        <v>1.6850649350649347</v>
      </c>
      <c r="G58" s="8">
        <f t="shared" si="1"/>
        <v>2.0829074301936714</v>
      </c>
      <c r="H58" s="11">
        <v>12000</v>
      </c>
      <c r="I58" s="5">
        <f t="shared" si="2"/>
        <v>296160</v>
      </c>
      <c r="J58" s="29">
        <v>624000</v>
      </c>
      <c r="K58" s="28">
        <f t="shared" si="3"/>
        <v>15400320</v>
      </c>
      <c r="L58" s="30" cm="1">
        <f t="array" ref="L58">_xlfn.IFS(K58&gt;3898140.12,0.35,K58&gt;1299380.04,0.34,K58&gt;974535.03,0.32,K58&gt;510451,0.3,K58&gt;323862,0.2352,K58&gt;160577.65,0.2136,K58&gt;134119.41,0.1792,K58&gt;115375.9,0.16,K58&gt;65651.07,0.1088,K58&gt;7735,0.064,K58&gt;0,0.0192)</f>
        <v>0.35</v>
      </c>
      <c r="M58" s="28">
        <f t="shared" si="4"/>
        <v>10010208</v>
      </c>
      <c r="N58" s="28">
        <f t="shared" si="5"/>
        <v>7633719.1340782568</v>
      </c>
      <c r="O58">
        <v>25</v>
      </c>
      <c r="P58" t="s">
        <v>28</v>
      </c>
      <c r="Q58" t="s">
        <v>401</v>
      </c>
    </row>
    <row r="59" spans="1:17" x14ac:dyDescent="0.45">
      <c r="A59">
        <v>349</v>
      </c>
      <c r="B59" t="s">
        <v>1463</v>
      </c>
      <c r="C59" t="s">
        <v>1619</v>
      </c>
      <c r="D59" t="s">
        <v>1625</v>
      </c>
      <c r="E59">
        <v>7</v>
      </c>
      <c r="F59" s="8">
        <f t="shared" si="0"/>
        <v>1.6850649350649347</v>
      </c>
      <c r="G59" s="8">
        <f t="shared" si="1"/>
        <v>2.0829074301936714</v>
      </c>
      <c r="H59" s="11">
        <v>12000</v>
      </c>
      <c r="I59" s="5">
        <f t="shared" si="2"/>
        <v>296160</v>
      </c>
      <c r="J59" s="29">
        <v>624000</v>
      </c>
      <c r="K59" s="28">
        <f t="shared" si="3"/>
        <v>15400320</v>
      </c>
      <c r="L59" s="30" cm="1">
        <f t="array" ref="L59">_xlfn.IFS(K59&gt;3898140.12,0.35,K59&gt;1299380.04,0.34,K59&gt;974535.03,0.32,K59&gt;510451,0.3,K59&gt;323862,0.2352,K59&gt;160577.65,0.2136,K59&gt;134119.41,0.1792,K59&gt;115375.9,0.16,K59&gt;65651.07,0.1088,K59&gt;7735,0.064,K59&gt;0,0.0192)</f>
        <v>0.35</v>
      </c>
      <c r="M59" s="28">
        <f t="shared" si="4"/>
        <v>10010208</v>
      </c>
      <c r="N59" s="28">
        <f t="shared" si="5"/>
        <v>7633719.1340782568</v>
      </c>
      <c r="O59">
        <v>24</v>
      </c>
      <c r="P59" t="s">
        <v>50</v>
      </c>
      <c r="Q59" t="s">
        <v>401</v>
      </c>
    </row>
    <row r="60" spans="1:17" x14ac:dyDescent="0.45">
      <c r="A60">
        <v>719</v>
      </c>
      <c r="B60" t="s">
        <v>1463</v>
      </c>
      <c r="C60" t="s">
        <v>1800</v>
      </c>
      <c r="D60" t="s">
        <v>1801</v>
      </c>
      <c r="E60">
        <v>1</v>
      </c>
      <c r="F60" s="8">
        <f t="shared" si="0"/>
        <v>1.6850649350649347</v>
      </c>
      <c r="G60" s="8">
        <f t="shared" si="1"/>
        <v>2.0829074301936714</v>
      </c>
      <c r="H60" s="11">
        <v>12000</v>
      </c>
      <c r="I60" s="5">
        <f t="shared" si="2"/>
        <v>296160</v>
      </c>
      <c r="J60" s="29">
        <v>624000</v>
      </c>
      <c r="K60" s="28">
        <f t="shared" si="3"/>
        <v>15400320</v>
      </c>
      <c r="L60" s="30" cm="1">
        <f t="array" ref="L60">_xlfn.IFS(K60&gt;3898140.12,0.35,K60&gt;1299380.04,0.34,K60&gt;974535.03,0.32,K60&gt;510451,0.3,K60&gt;323862,0.2352,K60&gt;160577.65,0.2136,K60&gt;134119.41,0.1792,K60&gt;115375.9,0.16,K60&gt;65651.07,0.1088,K60&gt;7735,0.064,K60&gt;0,0.0192)</f>
        <v>0.35</v>
      </c>
      <c r="M60" s="28">
        <f t="shared" si="4"/>
        <v>10010208</v>
      </c>
      <c r="N60" s="28">
        <f t="shared" si="5"/>
        <v>7633719.1340782568</v>
      </c>
      <c r="O60">
        <v>35</v>
      </c>
      <c r="P60" t="s">
        <v>17</v>
      </c>
      <c r="Q60" t="s">
        <v>18</v>
      </c>
    </row>
    <row r="61" spans="1:17" x14ac:dyDescent="0.45">
      <c r="A61">
        <v>891</v>
      </c>
      <c r="B61" t="s">
        <v>1463</v>
      </c>
      <c r="C61" t="s">
        <v>1876</v>
      </c>
      <c r="D61" t="s">
        <v>1887</v>
      </c>
      <c r="E61">
        <v>11</v>
      </c>
      <c r="F61" s="8">
        <f t="shared" si="0"/>
        <v>1.6850649350649347</v>
      </c>
      <c r="G61" s="8">
        <f t="shared" si="1"/>
        <v>2.0829074301936714</v>
      </c>
      <c r="H61" s="11">
        <v>12000</v>
      </c>
      <c r="I61" s="5">
        <f t="shared" si="2"/>
        <v>296160</v>
      </c>
      <c r="J61" s="29">
        <v>624000</v>
      </c>
      <c r="K61" s="28">
        <f t="shared" si="3"/>
        <v>15400320</v>
      </c>
      <c r="L61" s="30" cm="1">
        <f t="array" ref="L61">_xlfn.IFS(K61&gt;3898140.12,0.35,K61&gt;1299380.04,0.34,K61&gt;974535.03,0.32,K61&gt;510451,0.3,K61&gt;323862,0.2352,K61&gt;160577.65,0.2136,K61&gt;134119.41,0.1792,K61&gt;115375.9,0.16,K61&gt;65651.07,0.1088,K61&gt;7735,0.064,K61&gt;0,0.0192)</f>
        <v>0.35</v>
      </c>
      <c r="M61" s="28">
        <f t="shared" si="4"/>
        <v>10010208</v>
      </c>
      <c r="N61" s="28">
        <f t="shared" si="5"/>
        <v>7633719.1340782568</v>
      </c>
      <c r="O61">
        <v>34</v>
      </c>
      <c r="P61" t="s">
        <v>17</v>
      </c>
      <c r="Q61" t="s">
        <v>401</v>
      </c>
    </row>
    <row r="62" spans="1:17" x14ac:dyDescent="0.45">
      <c r="A62">
        <v>892</v>
      </c>
      <c r="B62" t="s">
        <v>1463</v>
      </c>
      <c r="C62" t="s">
        <v>1876</v>
      </c>
      <c r="D62" t="s">
        <v>1888</v>
      </c>
      <c r="E62">
        <v>12</v>
      </c>
      <c r="F62" s="8">
        <f t="shared" si="0"/>
        <v>1.6850649350649347</v>
      </c>
      <c r="G62" s="8">
        <f t="shared" si="1"/>
        <v>2.0829074301936714</v>
      </c>
      <c r="H62" s="11">
        <v>12000</v>
      </c>
      <c r="I62" s="5">
        <f t="shared" si="2"/>
        <v>296160</v>
      </c>
      <c r="J62" s="29">
        <v>624000</v>
      </c>
      <c r="K62" s="28">
        <f t="shared" si="3"/>
        <v>15400320</v>
      </c>
      <c r="L62" s="30" cm="1">
        <f t="array" ref="L62">_xlfn.IFS(K62&gt;3898140.12,0.35,K62&gt;1299380.04,0.34,K62&gt;974535.03,0.32,K62&gt;510451,0.3,K62&gt;323862,0.2352,K62&gt;160577.65,0.2136,K62&gt;134119.41,0.1792,K62&gt;115375.9,0.16,K62&gt;65651.07,0.1088,K62&gt;7735,0.064,K62&gt;0,0.0192)</f>
        <v>0.35</v>
      </c>
      <c r="M62" s="28">
        <f t="shared" si="4"/>
        <v>10010208</v>
      </c>
      <c r="N62" s="28">
        <f t="shared" si="5"/>
        <v>7633719.1340782568</v>
      </c>
      <c r="O62">
        <v>30</v>
      </c>
      <c r="P62" t="s">
        <v>59</v>
      </c>
      <c r="Q62" t="s">
        <v>104</v>
      </c>
    </row>
    <row r="63" spans="1:17" x14ac:dyDescent="0.45">
      <c r="A63">
        <v>7</v>
      </c>
      <c r="B63" t="s">
        <v>1463</v>
      </c>
      <c r="C63" t="s">
        <v>1464</v>
      </c>
      <c r="D63" t="s">
        <v>1470</v>
      </c>
      <c r="E63">
        <v>7</v>
      </c>
      <c r="F63" s="8">
        <f t="shared" si="0"/>
        <v>1.5446428571428568</v>
      </c>
      <c r="G63" s="8">
        <f t="shared" si="1"/>
        <v>1.9093318110108655</v>
      </c>
      <c r="H63" s="11">
        <v>11000</v>
      </c>
      <c r="I63" s="5">
        <f t="shared" si="2"/>
        <v>271480</v>
      </c>
      <c r="J63" s="29">
        <v>572000</v>
      </c>
      <c r="K63" s="28">
        <f t="shared" si="3"/>
        <v>14116960</v>
      </c>
      <c r="L63" s="30" cm="1">
        <f t="array" ref="L63">_xlfn.IFS(K63&gt;3898140.12,0.35,K63&gt;1299380.04,0.34,K63&gt;974535.03,0.32,K63&gt;510451,0.3,K63&gt;323862,0.2352,K63&gt;160577.65,0.2136,K63&gt;134119.41,0.1792,K63&gt;115375.9,0.16,K63&gt;65651.07,0.1088,K63&gt;7735,0.064,K63&gt;0,0.0192)</f>
        <v>0.35</v>
      </c>
      <c r="M63" s="31">
        <f t="shared" si="4"/>
        <v>9176024</v>
      </c>
      <c r="N63" s="28">
        <f t="shared" si="5"/>
        <v>6997575.872905069</v>
      </c>
      <c r="O63">
        <v>33</v>
      </c>
      <c r="P63" t="s">
        <v>48</v>
      </c>
      <c r="Q63" t="s">
        <v>401</v>
      </c>
    </row>
    <row r="64" spans="1:17" x14ac:dyDescent="0.45">
      <c r="A64">
        <v>8</v>
      </c>
      <c r="B64" t="s">
        <v>1463</v>
      </c>
      <c r="C64" t="s">
        <v>1464</v>
      </c>
      <c r="D64" t="s">
        <v>1471</v>
      </c>
      <c r="E64">
        <v>8</v>
      </c>
      <c r="F64" s="8">
        <f t="shared" si="0"/>
        <v>1.5446428571428568</v>
      </c>
      <c r="G64" s="8">
        <f t="shared" si="1"/>
        <v>1.9093318110108655</v>
      </c>
      <c r="H64" s="11">
        <v>11000</v>
      </c>
      <c r="I64" s="5">
        <f t="shared" si="2"/>
        <v>271480</v>
      </c>
      <c r="J64" s="29">
        <v>572000</v>
      </c>
      <c r="K64" s="28">
        <f t="shared" si="3"/>
        <v>14116960</v>
      </c>
      <c r="L64" s="30" cm="1">
        <f t="array" ref="L64">_xlfn.IFS(K64&gt;3898140.12,0.35,K64&gt;1299380.04,0.34,K64&gt;974535.03,0.32,K64&gt;510451,0.3,K64&gt;323862,0.2352,K64&gt;160577.65,0.2136,K64&gt;134119.41,0.1792,K64&gt;115375.9,0.16,K64&gt;65651.07,0.1088,K64&gt;7735,0.064,K64&gt;0,0.0192)</f>
        <v>0.35</v>
      </c>
      <c r="M64" s="31">
        <f t="shared" si="4"/>
        <v>9176024</v>
      </c>
      <c r="N64" s="28">
        <f t="shared" si="5"/>
        <v>6997575.872905069</v>
      </c>
      <c r="O64">
        <v>29</v>
      </c>
      <c r="P64" t="s">
        <v>939</v>
      </c>
      <c r="Q64" t="s">
        <v>18</v>
      </c>
    </row>
    <row r="65" spans="1:17" x14ac:dyDescent="0.45">
      <c r="A65">
        <v>9</v>
      </c>
      <c r="B65" t="s">
        <v>1463</v>
      </c>
      <c r="C65" t="s">
        <v>1464</v>
      </c>
      <c r="D65" t="s">
        <v>1472</v>
      </c>
      <c r="E65">
        <v>9</v>
      </c>
      <c r="F65" s="8">
        <f t="shared" si="0"/>
        <v>1.5446428571428568</v>
      </c>
      <c r="G65" s="8">
        <f t="shared" si="1"/>
        <v>1.9093318110108655</v>
      </c>
      <c r="H65" s="11">
        <v>11000</v>
      </c>
      <c r="I65" s="5">
        <f t="shared" si="2"/>
        <v>271480</v>
      </c>
      <c r="J65" s="29">
        <v>572000</v>
      </c>
      <c r="K65" s="28">
        <f t="shared" si="3"/>
        <v>14116960</v>
      </c>
      <c r="L65" s="30" cm="1">
        <f t="array" ref="L65">_xlfn.IFS(K65&gt;3898140.12,0.35,K65&gt;1299380.04,0.34,K65&gt;974535.03,0.32,K65&gt;510451,0.3,K65&gt;323862,0.2352,K65&gt;160577.65,0.2136,K65&gt;134119.41,0.1792,K65&gt;115375.9,0.16,K65&gt;65651.07,0.1088,K65&gt;7735,0.064,K65&gt;0,0.0192)</f>
        <v>0.35</v>
      </c>
      <c r="M65" s="31">
        <f t="shared" si="4"/>
        <v>9176024</v>
      </c>
      <c r="N65" s="28">
        <f t="shared" si="5"/>
        <v>6997575.872905069</v>
      </c>
      <c r="O65">
        <v>25</v>
      </c>
      <c r="P65" t="s">
        <v>40</v>
      </c>
      <c r="Q65" t="s">
        <v>401</v>
      </c>
    </row>
    <row r="66" spans="1:17" x14ac:dyDescent="0.45">
      <c r="A66">
        <v>120</v>
      </c>
      <c r="B66" t="s">
        <v>1463</v>
      </c>
      <c r="C66" t="s">
        <v>1514</v>
      </c>
      <c r="D66" t="s">
        <v>1521</v>
      </c>
      <c r="E66">
        <v>6</v>
      </c>
      <c r="F66" s="8">
        <f t="shared" ref="F66:F129" si="18">K66/$T$7</f>
        <v>1.5446428571428568</v>
      </c>
      <c r="G66" s="8">
        <f t="shared" ref="G66:G129" si="19">K66/$T$6</f>
        <v>1.9093318110108655</v>
      </c>
      <c r="H66" s="11">
        <v>11000</v>
      </c>
      <c r="I66" s="5">
        <f t="shared" ref="I66:I129" si="20">H66*$S$3</f>
        <v>271480</v>
      </c>
      <c r="J66" s="29">
        <v>572000</v>
      </c>
      <c r="K66" s="28">
        <f t="shared" ref="K66:K129" si="21">J66*$S$3</f>
        <v>14116960</v>
      </c>
      <c r="L66" s="30" cm="1">
        <f t="array" ref="L66">_xlfn.IFS(K66&gt;3898140.12,0.35,K66&gt;1299380.04,0.34,K66&gt;974535.03,0.32,K66&gt;510451,0.3,K66&gt;323862,0.2352,K66&gt;160577.65,0.2136,K66&gt;134119.41,0.1792,K66&gt;115375.9,0.16,K66&gt;65651.07,0.1088,K66&gt;7735,0.064,K66&gt;0,0.0192)</f>
        <v>0.35</v>
      </c>
      <c r="M66" s="31">
        <f t="shared" ref="M66:M129" si="22">K66*(1-L66)</f>
        <v>9176024</v>
      </c>
      <c r="N66" s="28">
        <f t="shared" ref="N66:N129" si="23">M66*$W$3</f>
        <v>6997575.872905069</v>
      </c>
      <c r="O66">
        <v>31</v>
      </c>
      <c r="P66" t="s">
        <v>48</v>
      </c>
      <c r="Q66" t="s">
        <v>401</v>
      </c>
    </row>
    <row r="67" spans="1:17" x14ac:dyDescent="0.45">
      <c r="A67">
        <v>350</v>
      </c>
      <c r="B67" t="s">
        <v>1463</v>
      </c>
      <c r="C67" t="s">
        <v>1619</v>
      </c>
      <c r="D67" t="s">
        <v>1626</v>
      </c>
      <c r="E67">
        <v>8</v>
      </c>
      <c r="F67" s="8">
        <f t="shared" si="18"/>
        <v>1.5446428571428568</v>
      </c>
      <c r="G67" s="8">
        <f t="shared" si="19"/>
        <v>1.9093318110108655</v>
      </c>
      <c r="H67" s="11">
        <v>11000</v>
      </c>
      <c r="I67" s="5">
        <f t="shared" si="20"/>
        <v>271480</v>
      </c>
      <c r="J67" s="29">
        <v>572000</v>
      </c>
      <c r="K67" s="28">
        <f t="shared" si="21"/>
        <v>14116960</v>
      </c>
      <c r="L67" s="30" cm="1">
        <f t="array" ref="L67">_xlfn.IFS(K67&gt;3898140.12,0.35,K67&gt;1299380.04,0.34,K67&gt;974535.03,0.32,K67&gt;510451,0.3,K67&gt;323862,0.2352,K67&gt;160577.65,0.2136,K67&gt;134119.41,0.1792,K67&gt;115375.9,0.16,K67&gt;65651.07,0.1088,K67&gt;7735,0.064,K67&gt;0,0.0192)</f>
        <v>0.35</v>
      </c>
      <c r="M67" s="31">
        <f t="shared" si="22"/>
        <v>9176024</v>
      </c>
      <c r="N67" s="28">
        <f t="shared" si="23"/>
        <v>6997575.872905069</v>
      </c>
      <c r="O67">
        <v>26</v>
      </c>
      <c r="P67" t="s">
        <v>26</v>
      </c>
      <c r="Q67" t="s">
        <v>207</v>
      </c>
    </row>
    <row r="68" spans="1:17" x14ac:dyDescent="0.45">
      <c r="A68">
        <v>402</v>
      </c>
      <c r="B68" t="s">
        <v>1463</v>
      </c>
      <c r="C68" t="s">
        <v>1644</v>
      </c>
      <c r="D68" t="s">
        <v>1655</v>
      </c>
      <c r="E68">
        <v>10</v>
      </c>
      <c r="F68" s="8">
        <f t="shared" si="18"/>
        <v>1.5446428571428568</v>
      </c>
      <c r="G68" s="8">
        <f t="shared" si="19"/>
        <v>1.9093318110108655</v>
      </c>
      <c r="H68" s="11">
        <v>11000</v>
      </c>
      <c r="I68" s="5">
        <f t="shared" si="20"/>
        <v>271480</v>
      </c>
      <c r="J68" s="29">
        <v>572000</v>
      </c>
      <c r="K68" s="28">
        <f t="shared" si="21"/>
        <v>14116960</v>
      </c>
      <c r="L68" s="30" cm="1">
        <f t="array" ref="L68">_xlfn.IFS(K68&gt;3898140.12,0.35,K68&gt;1299380.04,0.34,K68&gt;974535.03,0.32,K68&gt;510451,0.3,K68&gt;323862,0.2352,K68&gt;160577.65,0.2136,K68&gt;134119.41,0.1792,K68&gt;115375.9,0.16,K68&gt;65651.07,0.1088,K68&gt;7735,0.064,K68&gt;0,0.0192)</f>
        <v>0.35</v>
      </c>
      <c r="M68" s="31">
        <f t="shared" si="22"/>
        <v>9176024</v>
      </c>
      <c r="N68" s="28">
        <f t="shared" si="23"/>
        <v>6997575.872905069</v>
      </c>
      <c r="O68">
        <v>29</v>
      </c>
      <c r="P68" t="s">
        <v>540</v>
      </c>
      <c r="Q68" t="s">
        <v>104</v>
      </c>
    </row>
    <row r="69" spans="1:17" x14ac:dyDescent="0.45">
      <c r="A69">
        <v>403</v>
      </c>
      <c r="B69" t="s">
        <v>1463</v>
      </c>
      <c r="C69" t="s">
        <v>1644</v>
      </c>
      <c r="D69" t="s">
        <v>1656</v>
      </c>
      <c r="E69">
        <v>11</v>
      </c>
      <c r="F69" s="8">
        <f t="shared" si="18"/>
        <v>1.5446428571428568</v>
      </c>
      <c r="G69" s="8">
        <f t="shared" si="19"/>
        <v>1.9093318110108655</v>
      </c>
      <c r="H69" s="11">
        <v>11000</v>
      </c>
      <c r="I69" s="5">
        <f t="shared" si="20"/>
        <v>271480</v>
      </c>
      <c r="J69" s="29">
        <v>572000</v>
      </c>
      <c r="K69" s="28">
        <f t="shared" si="21"/>
        <v>14116960</v>
      </c>
      <c r="L69" s="30" cm="1">
        <f t="array" ref="L69">_xlfn.IFS(K69&gt;3898140.12,0.35,K69&gt;1299380.04,0.34,K69&gt;974535.03,0.32,K69&gt;510451,0.3,K69&gt;323862,0.2352,K69&gt;160577.65,0.2136,K69&gt;134119.41,0.1792,K69&gt;115375.9,0.16,K69&gt;65651.07,0.1088,K69&gt;7735,0.064,K69&gt;0,0.0192)</f>
        <v>0.35</v>
      </c>
      <c r="M69" s="31">
        <f t="shared" si="22"/>
        <v>9176024</v>
      </c>
      <c r="N69" s="28">
        <f t="shared" si="23"/>
        <v>6997575.872905069</v>
      </c>
      <c r="O69">
        <v>30</v>
      </c>
      <c r="P69" t="s">
        <v>45</v>
      </c>
      <c r="Q69" t="s">
        <v>18</v>
      </c>
    </row>
    <row r="70" spans="1:17" x14ac:dyDescent="0.45">
      <c r="A70">
        <v>893</v>
      </c>
      <c r="B70" t="s">
        <v>1463</v>
      </c>
      <c r="C70" t="s">
        <v>1876</v>
      </c>
      <c r="D70" t="s">
        <v>1889</v>
      </c>
      <c r="E70">
        <v>13</v>
      </c>
      <c r="F70" s="8">
        <f t="shared" si="18"/>
        <v>1.5446428571428568</v>
      </c>
      <c r="G70" s="8">
        <f t="shared" si="19"/>
        <v>1.9093318110108655</v>
      </c>
      <c r="H70" s="11">
        <v>11000</v>
      </c>
      <c r="I70" s="5">
        <f t="shared" si="20"/>
        <v>271480</v>
      </c>
      <c r="J70" s="29">
        <v>572000</v>
      </c>
      <c r="K70" s="28">
        <f t="shared" si="21"/>
        <v>14116960</v>
      </c>
      <c r="L70" s="30" cm="1">
        <f t="array" ref="L70">_xlfn.IFS(K70&gt;3898140.12,0.35,K70&gt;1299380.04,0.34,K70&gt;974535.03,0.32,K70&gt;510451,0.3,K70&gt;323862,0.2352,K70&gt;160577.65,0.2136,K70&gt;134119.41,0.1792,K70&gt;115375.9,0.16,K70&gt;65651.07,0.1088,K70&gt;7735,0.064,K70&gt;0,0.0192)</f>
        <v>0.35</v>
      </c>
      <c r="M70" s="31">
        <f t="shared" si="22"/>
        <v>9176024</v>
      </c>
      <c r="N70" s="28">
        <f t="shared" si="23"/>
        <v>6997575.872905069</v>
      </c>
      <c r="O70">
        <v>32</v>
      </c>
      <c r="P70" t="s">
        <v>1890</v>
      </c>
      <c r="Q70" t="s">
        <v>401</v>
      </c>
    </row>
    <row r="71" spans="1:17" x14ac:dyDescent="0.45">
      <c r="A71">
        <v>10</v>
      </c>
      <c r="B71" t="s">
        <v>1463</v>
      </c>
      <c r="C71" t="s">
        <v>1464</v>
      </c>
      <c r="D71" t="s">
        <v>1473</v>
      </c>
      <c r="E71">
        <v>10</v>
      </c>
      <c r="F71" s="8">
        <f t="shared" si="18"/>
        <v>1.404220779220779</v>
      </c>
      <c r="G71" s="8">
        <f t="shared" si="19"/>
        <v>1.7357561918280595</v>
      </c>
      <c r="H71" s="11">
        <v>10000</v>
      </c>
      <c r="I71" s="5">
        <f t="shared" si="20"/>
        <v>246800</v>
      </c>
      <c r="J71" s="29">
        <v>520000</v>
      </c>
      <c r="K71" s="28">
        <f t="shared" si="21"/>
        <v>12833600</v>
      </c>
      <c r="L71" s="30" cm="1">
        <f t="array" ref="L71">_xlfn.IFS(K71&gt;3898140.12,0.35,K71&gt;1299380.04,0.34,K71&gt;974535.03,0.32,K71&gt;510451,0.3,K71&gt;323862,0.2352,K71&gt;160577.65,0.2136,K71&gt;134119.41,0.1792,K71&gt;115375.9,0.16,K71&gt;65651.07,0.1088,K71&gt;7735,0.064,K71&gt;0,0.0192)</f>
        <v>0.35</v>
      </c>
      <c r="M71" s="31">
        <f t="shared" si="22"/>
        <v>8341840</v>
      </c>
      <c r="N71" s="28">
        <f t="shared" si="23"/>
        <v>6361432.6117318813</v>
      </c>
      <c r="O71">
        <v>22</v>
      </c>
      <c r="P71" t="s">
        <v>73</v>
      </c>
      <c r="Q71" t="s">
        <v>401</v>
      </c>
    </row>
    <row r="72" spans="1:17" x14ac:dyDescent="0.45">
      <c r="A72">
        <v>61</v>
      </c>
      <c r="B72" t="s">
        <v>1463</v>
      </c>
      <c r="C72" t="s">
        <v>1489</v>
      </c>
      <c r="D72" t="s">
        <v>1492</v>
      </c>
      <c r="E72">
        <v>3</v>
      </c>
      <c r="F72" s="8">
        <f t="shared" si="18"/>
        <v>1.404220779220779</v>
      </c>
      <c r="G72" s="8">
        <f t="shared" si="19"/>
        <v>1.7357561918280595</v>
      </c>
      <c r="H72" s="11">
        <v>10000</v>
      </c>
      <c r="I72" s="5">
        <f t="shared" si="20"/>
        <v>246800</v>
      </c>
      <c r="J72" s="29">
        <v>520000</v>
      </c>
      <c r="K72" s="28">
        <f t="shared" si="21"/>
        <v>12833600</v>
      </c>
      <c r="L72" s="30" cm="1">
        <f t="array" ref="L72">_xlfn.IFS(K72&gt;3898140.12,0.35,K72&gt;1299380.04,0.34,K72&gt;974535.03,0.32,K72&gt;510451,0.3,K72&gt;323862,0.2352,K72&gt;160577.65,0.2136,K72&gt;134119.41,0.1792,K72&gt;115375.9,0.16,K72&gt;65651.07,0.1088,K72&gt;7735,0.064,K72&gt;0,0.0192)</f>
        <v>0.35</v>
      </c>
      <c r="M72" s="31">
        <f t="shared" si="22"/>
        <v>8341840</v>
      </c>
      <c r="N72" s="28">
        <f t="shared" si="23"/>
        <v>6361432.6117318813</v>
      </c>
      <c r="O72">
        <v>30</v>
      </c>
      <c r="P72" t="s">
        <v>22</v>
      </c>
      <c r="Q72" t="s">
        <v>401</v>
      </c>
    </row>
    <row r="73" spans="1:17" x14ac:dyDescent="0.45">
      <c r="A73">
        <v>351</v>
      </c>
      <c r="B73" t="s">
        <v>1463</v>
      </c>
      <c r="C73" t="s">
        <v>1619</v>
      </c>
      <c r="D73" t="s">
        <v>1627</v>
      </c>
      <c r="E73">
        <v>9</v>
      </c>
      <c r="F73" s="8">
        <f t="shared" si="18"/>
        <v>1.404220779220779</v>
      </c>
      <c r="G73" s="8">
        <f t="shared" si="19"/>
        <v>1.7357561918280595</v>
      </c>
      <c r="H73" s="11">
        <v>10000</v>
      </c>
      <c r="I73" s="5">
        <f t="shared" si="20"/>
        <v>246800</v>
      </c>
      <c r="J73" s="29">
        <v>520000</v>
      </c>
      <c r="K73" s="28">
        <f t="shared" si="21"/>
        <v>12833600</v>
      </c>
      <c r="L73" s="30" cm="1">
        <f t="array" ref="L73">_xlfn.IFS(K73&gt;3898140.12,0.35,K73&gt;1299380.04,0.34,K73&gt;974535.03,0.32,K73&gt;510451,0.3,K73&gt;323862,0.2352,K73&gt;160577.65,0.2136,K73&gt;134119.41,0.1792,K73&gt;115375.9,0.16,K73&gt;65651.07,0.1088,K73&gt;7735,0.064,K73&gt;0,0.0192)</f>
        <v>0.35</v>
      </c>
      <c r="M73" s="31">
        <f t="shared" si="22"/>
        <v>8341840</v>
      </c>
      <c r="N73" s="28">
        <f t="shared" si="23"/>
        <v>6361432.6117318813</v>
      </c>
      <c r="O73">
        <v>33</v>
      </c>
      <c r="P73" t="s">
        <v>264</v>
      </c>
      <c r="Q73" t="s">
        <v>401</v>
      </c>
    </row>
    <row r="74" spans="1:17" x14ac:dyDescent="0.45">
      <c r="A74">
        <v>352</v>
      </c>
      <c r="B74" t="s">
        <v>1463</v>
      </c>
      <c r="C74" t="s">
        <v>1619</v>
      </c>
      <c r="D74" t="s">
        <v>1628</v>
      </c>
      <c r="E74">
        <v>10</v>
      </c>
      <c r="F74" s="8">
        <f t="shared" si="18"/>
        <v>1.404220779220779</v>
      </c>
      <c r="G74" s="8">
        <f t="shared" si="19"/>
        <v>1.7357561918280595</v>
      </c>
      <c r="H74" s="11">
        <v>10000</v>
      </c>
      <c r="I74" s="5">
        <f t="shared" si="20"/>
        <v>246800</v>
      </c>
      <c r="J74" s="29">
        <v>520000</v>
      </c>
      <c r="K74" s="28">
        <f t="shared" si="21"/>
        <v>12833600</v>
      </c>
      <c r="L74" s="30" cm="1">
        <f t="array" ref="L74">_xlfn.IFS(K74&gt;3898140.12,0.35,K74&gt;1299380.04,0.34,K74&gt;974535.03,0.32,K74&gt;510451,0.3,K74&gt;323862,0.2352,K74&gt;160577.65,0.2136,K74&gt;134119.41,0.1792,K74&gt;115375.9,0.16,K74&gt;65651.07,0.1088,K74&gt;7735,0.064,K74&gt;0,0.0192)</f>
        <v>0.35</v>
      </c>
      <c r="M74" s="31">
        <f t="shared" si="22"/>
        <v>8341840</v>
      </c>
      <c r="N74" s="28">
        <f t="shared" si="23"/>
        <v>6361432.6117318813</v>
      </c>
      <c r="O74">
        <v>34</v>
      </c>
      <c r="P74" t="s">
        <v>72</v>
      </c>
      <c r="Q74" t="s">
        <v>401</v>
      </c>
    </row>
    <row r="75" spans="1:17" x14ac:dyDescent="0.45">
      <c r="A75">
        <v>353</v>
      </c>
      <c r="B75" t="s">
        <v>1463</v>
      </c>
      <c r="C75" t="s">
        <v>1619</v>
      </c>
      <c r="D75" t="s">
        <v>1629</v>
      </c>
      <c r="E75">
        <v>11</v>
      </c>
      <c r="F75" s="8">
        <f t="shared" si="18"/>
        <v>1.404220779220779</v>
      </c>
      <c r="G75" s="8">
        <f t="shared" si="19"/>
        <v>1.7357561918280595</v>
      </c>
      <c r="H75" s="11">
        <v>10000</v>
      </c>
      <c r="I75" s="5">
        <f t="shared" si="20"/>
        <v>246800</v>
      </c>
      <c r="J75" s="29">
        <v>520000</v>
      </c>
      <c r="K75" s="28">
        <f t="shared" si="21"/>
        <v>12833600</v>
      </c>
      <c r="L75" s="30" cm="1">
        <f t="array" ref="L75">_xlfn.IFS(K75&gt;3898140.12,0.35,K75&gt;1299380.04,0.34,K75&gt;974535.03,0.32,K75&gt;510451,0.3,K75&gt;323862,0.2352,K75&gt;160577.65,0.2136,K75&gt;134119.41,0.1792,K75&gt;115375.9,0.16,K75&gt;65651.07,0.1088,K75&gt;7735,0.064,K75&gt;0,0.0192)</f>
        <v>0.35</v>
      </c>
      <c r="M75" s="31">
        <f t="shared" si="22"/>
        <v>8341840</v>
      </c>
      <c r="N75" s="28">
        <f t="shared" si="23"/>
        <v>6361432.6117318813</v>
      </c>
      <c r="O75">
        <v>23</v>
      </c>
      <c r="P75" t="s">
        <v>96</v>
      </c>
      <c r="Q75" t="s">
        <v>401</v>
      </c>
    </row>
    <row r="76" spans="1:17" x14ac:dyDescent="0.45">
      <c r="A76">
        <v>559</v>
      </c>
      <c r="B76" t="s">
        <v>1463</v>
      </c>
      <c r="C76" t="s">
        <v>1723</v>
      </c>
      <c r="D76" t="s">
        <v>1727</v>
      </c>
      <c r="E76">
        <v>4</v>
      </c>
      <c r="F76" s="8">
        <f t="shared" si="18"/>
        <v>1.404220779220779</v>
      </c>
      <c r="G76" s="8">
        <f t="shared" si="19"/>
        <v>1.7357561918280595</v>
      </c>
      <c r="H76" s="11">
        <v>10000</v>
      </c>
      <c r="I76" s="5">
        <f t="shared" si="20"/>
        <v>246800</v>
      </c>
      <c r="J76" s="29">
        <v>520000</v>
      </c>
      <c r="K76" s="28">
        <f t="shared" si="21"/>
        <v>12833600</v>
      </c>
      <c r="L76" s="30" cm="1">
        <f t="array" ref="L76">_xlfn.IFS(K76&gt;3898140.12,0.35,K76&gt;1299380.04,0.34,K76&gt;974535.03,0.32,K76&gt;510451,0.3,K76&gt;323862,0.2352,K76&gt;160577.65,0.2136,K76&gt;134119.41,0.1792,K76&gt;115375.9,0.16,K76&gt;65651.07,0.1088,K76&gt;7735,0.064,K76&gt;0,0.0192)</f>
        <v>0.35</v>
      </c>
      <c r="M76" s="31">
        <f t="shared" si="22"/>
        <v>8341840</v>
      </c>
      <c r="N76" s="28">
        <f t="shared" si="23"/>
        <v>6361432.6117318813</v>
      </c>
      <c r="O76">
        <v>37</v>
      </c>
      <c r="P76" t="s">
        <v>50</v>
      </c>
      <c r="Q76" t="s">
        <v>18</v>
      </c>
    </row>
    <row r="77" spans="1:17" x14ac:dyDescent="0.45">
      <c r="A77">
        <v>121</v>
      </c>
      <c r="B77" t="s">
        <v>1463</v>
      </c>
      <c r="C77" t="s">
        <v>1514</v>
      </c>
      <c r="D77" t="s">
        <v>1522</v>
      </c>
      <c r="E77">
        <v>7</v>
      </c>
      <c r="F77" s="8">
        <f t="shared" si="18"/>
        <v>1.33400974025974</v>
      </c>
      <c r="G77" s="8">
        <f t="shared" si="19"/>
        <v>1.6489683822366565</v>
      </c>
      <c r="H77" s="11">
        <v>9500</v>
      </c>
      <c r="I77" s="5">
        <f t="shared" si="20"/>
        <v>234460</v>
      </c>
      <c r="J77" s="29">
        <v>494000</v>
      </c>
      <c r="K77" s="28">
        <f t="shared" si="21"/>
        <v>12191920</v>
      </c>
      <c r="L77" s="30" cm="1">
        <f t="array" ref="L77">_xlfn.IFS(K77&gt;3898140.12,0.35,K77&gt;1299380.04,0.34,K77&gt;974535.03,0.32,K77&gt;510451,0.3,K77&gt;323862,0.2352,K77&gt;160577.65,0.2136,K77&gt;134119.41,0.1792,K77&gt;115375.9,0.16,K77&gt;65651.07,0.1088,K77&gt;7735,0.064,K77&gt;0,0.0192)</f>
        <v>0.35</v>
      </c>
      <c r="M77" s="31">
        <f t="shared" si="22"/>
        <v>7924748</v>
      </c>
      <c r="N77" s="28">
        <f t="shared" si="23"/>
        <v>6043360.9811452869</v>
      </c>
      <c r="O77">
        <v>27</v>
      </c>
      <c r="P77" t="s">
        <v>17</v>
      </c>
      <c r="Q77" t="s">
        <v>401</v>
      </c>
    </row>
    <row r="78" spans="1:17" x14ac:dyDescent="0.45">
      <c r="A78">
        <v>295</v>
      </c>
      <c r="B78" t="s">
        <v>1463</v>
      </c>
      <c r="C78" t="s">
        <v>1592</v>
      </c>
      <c r="D78" t="s">
        <v>1597</v>
      </c>
      <c r="E78">
        <v>5</v>
      </c>
      <c r="F78" s="8">
        <f t="shared" si="18"/>
        <v>1.33400974025974</v>
      </c>
      <c r="G78" s="8">
        <f t="shared" si="19"/>
        <v>1.6489683822366565</v>
      </c>
      <c r="H78" s="11">
        <v>9500</v>
      </c>
      <c r="I78" s="5">
        <f t="shared" si="20"/>
        <v>234460</v>
      </c>
      <c r="J78" s="29">
        <v>494000</v>
      </c>
      <c r="K78" s="28">
        <f t="shared" si="21"/>
        <v>12191920</v>
      </c>
      <c r="L78" s="30" cm="1">
        <f t="array" ref="L78">_xlfn.IFS(K78&gt;3898140.12,0.35,K78&gt;1299380.04,0.34,K78&gt;974535.03,0.32,K78&gt;510451,0.3,K78&gt;323862,0.2352,K78&gt;160577.65,0.2136,K78&gt;134119.41,0.1792,K78&gt;115375.9,0.16,K78&gt;65651.07,0.1088,K78&gt;7735,0.064,K78&gt;0,0.0192)</f>
        <v>0.35</v>
      </c>
      <c r="M78" s="31">
        <f t="shared" si="22"/>
        <v>7924748</v>
      </c>
      <c r="N78" s="28">
        <f t="shared" si="23"/>
        <v>6043360.9811452869</v>
      </c>
      <c r="O78">
        <v>26</v>
      </c>
      <c r="P78" t="s">
        <v>105</v>
      </c>
      <c r="Q78" t="s">
        <v>299</v>
      </c>
    </row>
    <row r="79" spans="1:17" x14ac:dyDescent="0.45">
      <c r="A79">
        <v>296</v>
      </c>
      <c r="B79" t="s">
        <v>1463</v>
      </c>
      <c r="C79" t="s">
        <v>1592</v>
      </c>
      <c r="D79" t="s">
        <v>1598</v>
      </c>
      <c r="E79">
        <v>6</v>
      </c>
      <c r="F79" s="8">
        <f t="shared" si="18"/>
        <v>1.33400974025974</v>
      </c>
      <c r="G79" s="8">
        <f t="shared" si="19"/>
        <v>1.6489683822366565</v>
      </c>
      <c r="H79" s="11">
        <v>9500</v>
      </c>
      <c r="I79" s="5">
        <f t="shared" si="20"/>
        <v>234460</v>
      </c>
      <c r="J79" s="29">
        <v>494000</v>
      </c>
      <c r="K79" s="28">
        <f t="shared" si="21"/>
        <v>12191920</v>
      </c>
      <c r="L79" s="30" cm="1">
        <f t="array" ref="L79">_xlfn.IFS(K79&gt;3898140.12,0.35,K79&gt;1299380.04,0.34,K79&gt;974535.03,0.32,K79&gt;510451,0.3,K79&gt;323862,0.2352,K79&gt;160577.65,0.2136,K79&gt;134119.41,0.1792,K79&gt;115375.9,0.16,K79&gt;65651.07,0.1088,K79&gt;7735,0.064,K79&gt;0,0.0192)</f>
        <v>0.35</v>
      </c>
      <c r="M79" s="31">
        <f t="shared" si="22"/>
        <v>7924748</v>
      </c>
      <c r="N79" s="28">
        <f t="shared" si="23"/>
        <v>6043360.9811452869</v>
      </c>
      <c r="O79">
        <v>24</v>
      </c>
      <c r="P79" t="s">
        <v>50</v>
      </c>
      <c r="Q79" t="s">
        <v>913</v>
      </c>
    </row>
    <row r="80" spans="1:17" x14ac:dyDescent="0.45">
      <c r="A80">
        <v>404</v>
      </c>
      <c r="B80" t="s">
        <v>1463</v>
      </c>
      <c r="C80" t="s">
        <v>1644</v>
      </c>
      <c r="D80" t="s">
        <v>1657</v>
      </c>
      <c r="E80">
        <v>12</v>
      </c>
      <c r="F80" s="8">
        <f t="shared" si="18"/>
        <v>1.33400974025974</v>
      </c>
      <c r="G80" s="8">
        <f t="shared" si="19"/>
        <v>1.6489683822366565</v>
      </c>
      <c r="H80" s="11">
        <v>9500</v>
      </c>
      <c r="I80" s="5">
        <f t="shared" si="20"/>
        <v>234460</v>
      </c>
      <c r="J80" s="29">
        <v>494000</v>
      </c>
      <c r="K80" s="28">
        <f t="shared" si="21"/>
        <v>12191920</v>
      </c>
      <c r="L80" s="30" cm="1">
        <f t="array" ref="L80">_xlfn.IFS(K80&gt;3898140.12,0.35,K80&gt;1299380.04,0.34,K80&gt;974535.03,0.32,K80&gt;510451,0.3,K80&gt;323862,0.2352,K80&gt;160577.65,0.2136,K80&gt;134119.41,0.1792,K80&gt;115375.9,0.16,K80&gt;65651.07,0.1088,K80&gt;7735,0.064,K80&gt;0,0.0192)</f>
        <v>0.35</v>
      </c>
      <c r="M80" s="31">
        <f t="shared" si="22"/>
        <v>7924748</v>
      </c>
      <c r="N80" s="28">
        <f t="shared" si="23"/>
        <v>6043360.9811452869</v>
      </c>
      <c r="O80">
        <v>27</v>
      </c>
      <c r="P80" t="s">
        <v>69</v>
      </c>
      <c r="Q80" t="s">
        <v>401</v>
      </c>
    </row>
    <row r="81" spans="1:17" x14ac:dyDescent="0.45">
      <c r="A81">
        <v>405</v>
      </c>
      <c r="B81" t="s">
        <v>1463</v>
      </c>
      <c r="C81" t="s">
        <v>1644</v>
      </c>
      <c r="D81" t="s">
        <v>1658</v>
      </c>
      <c r="E81">
        <v>13</v>
      </c>
      <c r="F81" s="8">
        <f t="shared" si="18"/>
        <v>1.3199675324675322</v>
      </c>
      <c r="G81" s="8">
        <f t="shared" si="19"/>
        <v>1.6316108203183759</v>
      </c>
      <c r="H81" s="11">
        <v>9400</v>
      </c>
      <c r="I81" s="5">
        <f t="shared" si="20"/>
        <v>231992</v>
      </c>
      <c r="J81" s="29">
        <v>488800</v>
      </c>
      <c r="K81" s="28">
        <f t="shared" si="21"/>
        <v>12063584</v>
      </c>
      <c r="L81" s="30" cm="1">
        <f t="array" ref="L81">_xlfn.IFS(K81&gt;3898140.12,0.35,K81&gt;1299380.04,0.34,K81&gt;974535.03,0.32,K81&gt;510451,0.3,K81&gt;323862,0.2352,K81&gt;160577.65,0.2136,K81&gt;134119.41,0.1792,K81&gt;115375.9,0.16,K81&gt;65651.07,0.1088,K81&gt;7735,0.064,K81&gt;0,0.0192)</f>
        <v>0.35</v>
      </c>
      <c r="M81" s="31">
        <f t="shared" si="22"/>
        <v>7841329.6000000006</v>
      </c>
      <c r="N81" s="28">
        <f t="shared" si="23"/>
        <v>5979746.6550279688</v>
      </c>
      <c r="O81">
        <v>32</v>
      </c>
      <c r="P81" t="s">
        <v>229</v>
      </c>
      <c r="Q81" t="s">
        <v>57</v>
      </c>
    </row>
    <row r="82" spans="1:17" x14ac:dyDescent="0.45">
      <c r="A82">
        <v>675</v>
      </c>
      <c r="B82" t="s">
        <v>1463</v>
      </c>
      <c r="C82" t="s">
        <v>1775</v>
      </c>
      <c r="D82" t="s">
        <v>1776</v>
      </c>
      <c r="E82">
        <v>1</v>
      </c>
      <c r="F82" s="8">
        <f t="shared" si="18"/>
        <v>1.3199675324675322</v>
      </c>
      <c r="G82" s="8">
        <f t="shared" si="19"/>
        <v>1.6316108203183759</v>
      </c>
      <c r="H82" s="11">
        <v>9400</v>
      </c>
      <c r="I82" s="5">
        <f t="shared" si="20"/>
        <v>231992</v>
      </c>
      <c r="J82" s="29">
        <v>488800</v>
      </c>
      <c r="K82" s="28">
        <f t="shared" si="21"/>
        <v>12063584</v>
      </c>
      <c r="L82" s="30" cm="1">
        <f t="array" ref="L82">_xlfn.IFS(K82&gt;3898140.12,0.35,K82&gt;1299380.04,0.34,K82&gt;974535.03,0.32,K82&gt;510451,0.3,K82&gt;323862,0.2352,K82&gt;160577.65,0.2136,K82&gt;134119.41,0.1792,K82&gt;115375.9,0.16,K82&gt;65651.07,0.1088,K82&gt;7735,0.064,K82&gt;0,0.0192)</f>
        <v>0.35</v>
      </c>
      <c r="M82" s="31">
        <f t="shared" si="22"/>
        <v>7841329.6000000006</v>
      </c>
      <c r="N82" s="28">
        <f t="shared" si="23"/>
        <v>5979746.6550279688</v>
      </c>
      <c r="O82">
        <v>32</v>
      </c>
      <c r="P82" t="s">
        <v>33</v>
      </c>
      <c r="Q82" t="s">
        <v>106</v>
      </c>
    </row>
    <row r="83" spans="1:17" x14ac:dyDescent="0.45">
      <c r="A83">
        <v>505</v>
      </c>
      <c r="B83" t="s">
        <v>1463</v>
      </c>
      <c r="C83" t="s">
        <v>1698</v>
      </c>
      <c r="D83" t="s">
        <v>1700</v>
      </c>
      <c r="E83">
        <v>2</v>
      </c>
      <c r="F83" s="8">
        <f t="shared" si="18"/>
        <v>1.3059253246753244</v>
      </c>
      <c r="G83" s="8">
        <f t="shared" si="19"/>
        <v>1.6142532584000953</v>
      </c>
      <c r="H83" s="11">
        <v>9300</v>
      </c>
      <c r="I83" s="5">
        <f t="shared" si="20"/>
        <v>229524</v>
      </c>
      <c r="J83" s="29">
        <v>483600</v>
      </c>
      <c r="K83" s="28">
        <f t="shared" si="21"/>
        <v>11935248</v>
      </c>
      <c r="L83" s="30" cm="1">
        <f t="array" ref="L83">_xlfn.IFS(K83&gt;3898140.12,0.35,K83&gt;1299380.04,0.34,K83&gt;974535.03,0.32,K83&gt;510451,0.3,K83&gt;323862,0.2352,K83&gt;160577.65,0.2136,K83&gt;134119.41,0.1792,K83&gt;115375.9,0.16,K83&gt;65651.07,0.1088,K83&gt;7735,0.064,K83&gt;0,0.0192)</f>
        <v>0.35</v>
      </c>
      <c r="M83" s="31">
        <f t="shared" si="22"/>
        <v>7757911.2000000002</v>
      </c>
      <c r="N83" s="28">
        <f t="shared" si="23"/>
        <v>5916132.3289106498</v>
      </c>
      <c r="O83">
        <v>31</v>
      </c>
      <c r="P83" t="s">
        <v>72</v>
      </c>
      <c r="Q83" t="s">
        <v>401</v>
      </c>
    </row>
    <row r="84" spans="1:17" x14ac:dyDescent="0.45">
      <c r="A84">
        <v>934</v>
      </c>
      <c r="B84" t="s">
        <v>1463</v>
      </c>
      <c r="C84" t="s">
        <v>1902</v>
      </c>
      <c r="D84" t="s">
        <v>1904</v>
      </c>
      <c r="E84">
        <v>2</v>
      </c>
      <c r="F84" s="8">
        <f t="shared" si="18"/>
        <v>1.3059253246753244</v>
      </c>
      <c r="G84" s="8">
        <f t="shared" si="19"/>
        <v>1.6142532584000953</v>
      </c>
      <c r="H84" s="11">
        <v>9300</v>
      </c>
      <c r="I84" s="5">
        <f t="shared" si="20"/>
        <v>229524</v>
      </c>
      <c r="J84" s="29">
        <v>483600</v>
      </c>
      <c r="K84" s="28">
        <f t="shared" si="21"/>
        <v>11935248</v>
      </c>
      <c r="L84" s="30" cm="1">
        <f t="array" ref="L84">_xlfn.IFS(K84&gt;3898140.12,0.35,K84&gt;1299380.04,0.34,K84&gt;974535.03,0.32,K84&gt;510451,0.3,K84&gt;323862,0.2352,K84&gt;160577.65,0.2136,K84&gt;134119.41,0.1792,K84&gt;115375.9,0.16,K84&gt;65651.07,0.1088,K84&gt;7735,0.064,K84&gt;0,0.0192)</f>
        <v>0.35</v>
      </c>
      <c r="M84" s="31">
        <f t="shared" si="22"/>
        <v>7757911.2000000002</v>
      </c>
      <c r="N84" s="28">
        <f t="shared" si="23"/>
        <v>5916132.3289106498</v>
      </c>
      <c r="O84">
        <v>31</v>
      </c>
      <c r="P84" t="s">
        <v>20</v>
      </c>
      <c r="Q84" t="s">
        <v>299</v>
      </c>
    </row>
    <row r="85" spans="1:17" x14ac:dyDescent="0.45">
      <c r="A85">
        <v>297</v>
      </c>
      <c r="B85" t="s">
        <v>1463</v>
      </c>
      <c r="C85" t="s">
        <v>1592</v>
      </c>
      <c r="D85" t="s">
        <v>1599</v>
      </c>
      <c r="E85">
        <v>7</v>
      </c>
      <c r="F85" s="8">
        <f t="shared" si="18"/>
        <v>1.2918831168831166</v>
      </c>
      <c r="G85" s="8">
        <f t="shared" si="19"/>
        <v>1.5968956964818148</v>
      </c>
      <c r="H85" s="11">
        <v>9200</v>
      </c>
      <c r="I85" s="5">
        <f t="shared" si="20"/>
        <v>227056</v>
      </c>
      <c r="J85" s="29">
        <v>478400</v>
      </c>
      <c r="K85" s="28">
        <f t="shared" si="21"/>
        <v>11806912</v>
      </c>
      <c r="L85" s="30" cm="1">
        <f t="array" ref="L85">_xlfn.IFS(K85&gt;3898140.12,0.35,K85&gt;1299380.04,0.34,K85&gt;974535.03,0.32,K85&gt;510451,0.3,K85&gt;323862,0.2352,K85&gt;160577.65,0.2136,K85&gt;134119.41,0.1792,K85&gt;115375.9,0.16,K85&gt;65651.07,0.1088,K85&gt;7735,0.064,K85&gt;0,0.0192)</f>
        <v>0.35</v>
      </c>
      <c r="M85" s="31">
        <f t="shared" si="22"/>
        <v>7674492.7999999998</v>
      </c>
      <c r="N85" s="28">
        <f t="shared" si="23"/>
        <v>5852518.0027933307</v>
      </c>
      <c r="O85">
        <v>31</v>
      </c>
      <c r="P85" t="s">
        <v>48</v>
      </c>
      <c r="Q85" t="s">
        <v>401</v>
      </c>
    </row>
    <row r="86" spans="1:17" x14ac:dyDescent="0.45">
      <c r="A86">
        <v>122</v>
      </c>
      <c r="B86" t="s">
        <v>1463</v>
      </c>
      <c r="C86" t="s">
        <v>1514</v>
      </c>
      <c r="D86" t="s">
        <v>1523</v>
      </c>
      <c r="E86">
        <v>8</v>
      </c>
      <c r="F86" s="8">
        <f t="shared" si="18"/>
        <v>1.2778409090909089</v>
      </c>
      <c r="G86" s="8">
        <f t="shared" si="19"/>
        <v>1.5795381345635342</v>
      </c>
      <c r="H86" s="11">
        <v>9100</v>
      </c>
      <c r="I86" s="5">
        <f t="shared" si="20"/>
        <v>224588</v>
      </c>
      <c r="J86" s="29">
        <v>473200</v>
      </c>
      <c r="K86" s="28">
        <f t="shared" si="21"/>
        <v>11678576</v>
      </c>
      <c r="L86" s="30" cm="1">
        <f t="array" ref="L86">_xlfn.IFS(K86&gt;3898140.12,0.35,K86&gt;1299380.04,0.34,K86&gt;974535.03,0.32,K86&gt;510451,0.3,K86&gt;323862,0.2352,K86&gt;160577.65,0.2136,K86&gt;134119.41,0.1792,K86&gt;115375.9,0.16,K86&gt;65651.07,0.1088,K86&gt;7735,0.064,K86&gt;0,0.0192)</f>
        <v>0.35</v>
      </c>
      <c r="M86" s="31">
        <f t="shared" si="22"/>
        <v>7591074.4000000004</v>
      </c>
      <c r="N86" s="28">
        <f t="shared" si="23"/>
        <v>5788903.6766760116</v>
      </c>
      <c r="O86">
        <v>31</v>
      </c>
      <c r="P86" t="s">
        <v>70</v>
      </c>
      <c r="Q86" t="s">
        <v>401</v>
      </c>
    </row>
    <row r="87" spans="1:17" x14ac:dyDescent="0.45">
      <c r="A87">
        <v>720</v>
      </c>
      <c r="B87" t="s">
        <v>1463</v>
      </c>
      <c r="C87" t="s">
        <v>1800</v>
      </c>
      <c r="D87" t="s">
        <v>1802</v>
      </c>
      <c r="E87">
        <v>2</v>
      </c>
      <c r="F87" s="8">
        <f t="shared" si="18"/>
        <v>1.2778409090909089</v>
      </c>
      <c r="G87" s="8">
        <f t="shared" si="19"/>
        <v>1.5795381345635342</v>
      </c>
      <c r="H87" s="11">
        <v>9100</v>
      </c>
      <c r="I87" s="5">
        <f t="shared" si="20"/>
        <v>224588</v>
      </c>
      <c r="J87" s="29">
        <v>473200</v>
      </c>
      <c r="K87" s="28">
        <f t="shared" si="21"/>
        <v>11678576</v>
      </c>
      <c r="L87" s="30" cm="1">
        <f t="array" ref="L87">_xlfn.IFS(K87&gt;3898140.12,0.35,K87&gt;1299380.04,0.34,K87&gt;974535.03,0.32,K87&gt;510451,0.3,K87&gt;323862,0.2352,K87&gt;160577.65,0.2136,K87&gt;134119.41,0.1792,K87&gt;115375.9,0.16,K87&gt;65651.07,0.1088,K87&gt;7735,0.064,K87&gt;0,0.0192)</f>
        <v>0.35</v>
      </c>
      <c r="M87" s="31">
        <f t="shared" si="22"/>
        <v>7591074.4000000004</v>
      </c>
      <c r="N87" s="28">
        <f t="shared" si="23"/>
        <v>5788903.6766760116</v>
      </c>
      <c r="O87">
        <v>32</v>
      </c>
      <c r="P87" t="s">
        <v>26</v>
      </c>
      <c r="Q87" t="s">
        <v>401</v>
      </c>
    </row>
    <row r="88" spans="1:17" x14ac:dyDescent="0.45">
      <c r="A88">
        <v>721</v>
      </c>
      <c r="B88" t="s">
        <v>1463</v>
      </c>
      <c r="C88" t="s">
        <v>1800</v>
      </c>
      <c r="D88" t="s">
        <v>1803</v>
      </c>
      <c r="E88">
        <v>3</v>
      </c>
      <c r="F88" s="8">
        <f t="shared" si="18"/>
        <v>1.2778409090909089</v>
      </c>
      <c r="G88" s="8">
        <f t="shared" si="19"/>
        <v>1.5795381345635342</v>
      </c>
      <c r="H88" s="11">
        <v>9100</v>
      </c>
      <c r="I88" s="5">
        <f t="shared" si="20"/>
        <v>224588</v>
      </c>
      <c r="J88" s="29">
        <v>473200</v>
      </c>
      <c r="K88" s="28">
        <f t="shared" si="21"/>
        <v>11678576</v>
      </c>
      <c r="L88" s="30" cm="1">
        <f t="array" ref="L88">_xlfn.IFS(K88&gt;3898140.12,0.35,K88&gt;1299380.04,0.34,K88&gt;974535.03,0.32,K88&gt;510451,0.3,K88&gt;323862,0.2352,K88&gt;160577.65,0.2136,K88&gt;134119.41,0.1792,K88&gt;115375.9,0.16,K88&gt;65651.07,0.1088,K88&gt;7735,0.064,K88&gt;0,0.0192)</f>
        <v>0.35</v>
      </c>
      <c r="M88" s="31">
        <f t="shared" si="22"/>
        <v>7591074.4000000004</v>
      </c>
      <c r="N88" s="28">
        <f t="shared" si="23"/>
        <v>5788903.6766760116</v>
      </c>
      <c r="O88">
        <v>34</v>
      </c>
      <c r="P88" t="s">
        <v>105</v>
      </c>
      <c r="Q88" t="s">
        <v>18</v>
      </c>
    </row>
    <row r="89" spans="1:17" x14ac:dyDescent="0.45">
      <c r="A89">
        <v>894</v>
      </c>
      <c r="B89" t="s">
        <v>1463</v>
      </c>
      <c r="C89" t="s">
        <v>1876</v>
      </c>
      <c r="D89" t="s">
        <v>1891</v>
      </c>
      <c r="E89">
        <v>14</v>
      </c>
      <c r="F89" s="8">
        <f t="shared" si="18"/>
        <v>1.2778409090909089</v>
      </c>
      <c r="G89" s="8">
        <f t="shared" si="19"/>
        <v>1.5795381345635342</v>
      </c>
      <c r="H89" s="11">
        <v>9100</v>
      </c>
      <c r="I89" s="5">
        <f t="shared" si="20"/>
        <v>224588</v>
      </c>
      <c r="J89" s="29">
        <v>473200</v>
      </c>
      <c r="K89" s="28">
        <f t="shared" si="21"/>
        <v>11678576</v>
      </c>
      <c r="L89" s="30" cm="1">
        <f t="array" ref="L89">_xlfn.IFS(K89&gt;3898140.12,0.35,K89&gt;1299380.04,0.34,K89&gt;974535.03,0.32,K89&gt;510451,0.3,K89&gt;323862,0.2352,K89&gt;160577.65,0.2136,K89&gt;134119.41,0.1792,K89&gt;115375.9,0.16,K89&gt;65651.07,0.1088,K89&gt;7735,0.064,K89&gt;0,0.0192)</f>
        <v>0.35</v>
      </c>
      <c r="M89" s="31">
        <f t="shared" si="22"/>
        <v>7591074.4000000004</v>
      </c>
      <c r="N89" s="28">
        <f t="shared" si="23"/>
        <v>5788903.6766760116</v>
      </c>
      <c r="O89">
        <v>29</v>
      </c>
      <c r="P89" t="s">
        <v>66</v>
      </c>
      <c r="Q89" t="s">
        <v>401</v>
      </c>
    </row>
    <row r="90" spans="1:17" x14ac:dyDescent="0.45">
      <c r="A90">
        <v>11</v>
      </c>
      <c r="B90" t="s">
        <v>1463</v>
      </c>
      <c r="C90" t="s">
        <v>1464</v>
      </c>
      <c r="D90" t="s">
        <v>1474</v>
      </c>
      <c r="E90">
        <v>11</v>
      </c>
      <c r="F90" s="8">
        <f t="shared" si="18"/>
        <v>1.2637987012987011</v>
      </c>
      <c r="G90" s="8">
        <f t="shared" si="19"/>
        <v>1.5621805726452536</v>
      </c>
      <c r="H90" s="11">
        <v>9000</v>
      </c>
      <c r="I90" s="5">
        <f t="shared" si="20"/>
        <v>222120</v>
      </c>
      <c r="J90" s="29">
        <v>468000</v>
      </c>
      <c r="K90" s="28">
        <f t="shared" si="21"/>
        <v>11550240</v>
      </c>
      <c r="L90" s="30" cm="1">
        <f t="array" ref="L90">_xlfn.IFS(K90&gt;3898140.12,0.35,K90&gt;1299380.04,0.34,K90&gt;974535.03,0.32,K90&gt;510451,0.3,K90&gt;323862,0.2352,K90&gt;160577.65,0.2136,K90&gt;134119.41,0.1792,K90&gt;115375.9,0.16,K90&gt;65651.07,0.1088,K90&gt;7735,0.064,K90&gt;0,0.0192)</f>
        <v>0.35</v>
      </c>
      <c r="M90" s="31">
        <f t="shared" si="22"/>
        <v>7507656</v>
      </c>
      <c r="N90" s="28">
        <f t="shared" si="23"/>
        <v>5725289.3505586926</v>
      </c>
      <c r="O90">
        <v>31</v>
      </c>
      <c r="P90" t="s">
        <v>73</v>
      </c>
      <c r="Q90" t="s">
        <v>401</v>
      </c>
    </row>
    <row r="91" spans="1:17" x14ac:dyDescent="0.45">
      <c r="A91">
        <v>123</v>
      </c>
      <c r="B91" t="s">
        <v>1463</v>
      </c>
      <c r="C91" t="s">
        <v>1514</v>
      </c>
      <c r="D91" t="s">
        <v>1524</v>
      </c>
      <c r="E91">
        <v>9</v>
      </c>
      <c r="F91" s="8">
        <f t="shared" si="18"/>
        <v>1.2637987012987011</v>
      </c>
      <c r="G91" s="8">
        <f t="shared" si="19"/>
        <v>1.5621805726452536</v>
      </c>
      <c r="H91" s="11">
        <v>9000</v>
      </c>
      <c r="I91" s="5">
        <f t="shared" si="20"/>
        <v>222120</v>
      </c>
      <c r="J91" s="29">
        <v>468000</v>
      </c>
      <c r="K91" s="28">
        <f t="shared" si="21"/>
        <v>11550240</v>
      </c>
      <c r="L91" s="30" cm="1">
        <f t="array" ref="L91">_xlfn.IFS(K91&gt;3898140.12,0.35,K91&gt;1299380.04,0.34,K91&gt;974535.03,0.32,K91&gt;510451,0.3,K91&gt;323862,0.2352,K91&gt;160577.65,0.2136,K91&gt;134119.41,0.1792,K91&gt;115375.9,0.16,K91&gt;65651.07,0.1088,K91&gt;7735,0.064,K91&gt;0,0.0192)</f>
        <v>0.35</v>
      </c>
      <c r="M91" s="31">
        <f t="shared" si="22"/>
        <v>7507656</v>
      </c>
      <c r="N91" s="28">
        <f t="shared" si="23"/>
        <v>5725289.3505586926</v>
      </c>
      <c r="O91">
        <v>23</v>
      </c>
      <c r="P91" t="s">
        <v>105</v>
      </c>
      <c r="Q91" t="s">
        <v>401</v>
      </c>
    </row>
    <row r="92" spans="1:17" x14ac:dyDescent="0.45">
      <c r="A92">
        <v>227</v>
      </c>
      <c r="B92" t="s">
        <v>1463</v>
      </c>
      <c r="C92" t="s">
        <v>1566</v>
      </c>
      <c r="D92" t="s">
        <v>1567</v>
      </c>
      <c r="E92">
        <v>1</v>
      </c>
      <c r="F92" s="8">
        <f t="shared" si="18"/>
        <v>1.2637987012987011</v>
      </c>
      <c r="G92" s="8">
        <f t="shared" si="19"/>
        <v>1.5621805726452536</v>
      </c>
      <c r="H92" s="11">
        <v>9000</v>
      </c>
      <c r="I92" s="5">
        <f t="shared" si="20"/>
        <v>222120</v>
      </c>
      <c r="J92" s="29">
        <v>468000</v>
      </c>
      <c r="K92" s="28">
        <f t="shared" si="21"/>
        <v>11550240</v>
      </c>
      <c r="L92" s="30" cm="1">
        <f t="array" ref="L92">_xlfn.IFS(K92&gt;3898140.12,0.35,K92&gt;1299380.04,0.34,K92&gt;974535.03,0.32,K92&gt;510451,0.3,K92&gt;323862,0.2352,K92&gt;160577.65,0.2136,K92&gt;134119.41,0.1792,K92&gt;115375.9,0.16,K92&gt;65651.07,0.1088,K92&gt;7735,0.064,K92&gt;0,0.0192)</f>
        <v>0.35</v>
      </c>
      <c r="M92" s="31">
        <f t="shared" si="22"/>
        <v>7507656</v>
      </c>
      <c r="N92" s="28">
        <f t="shared" si="23"/>
        <v>5725289.3505586926</v>
      </c>
      <c r="O92">
        <v>30</v>
      </c>
      <c r="P92" t="s">
        <v>105</v>
      </c>
      <c r="Q92" t="s">
        <v>401</v>
      </c>
    </row>
    <row r="93" spans="1:17" x14ac:dyDescent="0.45">
      <c r="A93">
        <v>354</v>
      </c>
      <c r="B93" t="s">
        <v>1463</v>
      </c>
      <c r="C93" t="s">
        <v>1619</v>
      </c>
      <c r="D93" t="s">
        <v>1630</v>
      </c>
      <c r="E93">
        <v>12</v>
      </c>
      <c r="F93" s="8">
        <f t="shared" si="18"/>
        <v>1.2637987012987011</v>
      </c>
      <c r="G93" s="8">
        <f t="shared" si="19"/>
        <v>1.5621805726452536</v>
      </c>
      <c r="H93" s="11">
        <v>9000</v>
      </c>
      <c r="I93" s="5">
        <f t="shared" si="20"/>
        <v>222120</v>
      </c>
      <c r="J93" s="29">
        <v>468000</v>
      </c>
      <c r="K93" s="28">
        <f t="shared" si="21"/>
        <v>11550240</v>
      </c>
      <c r="L93" s="30" cm="1">
        <f t="array" ref="L93">_xlfn.IFS(K93&gt;3898140.12,0.35,K93&gt;1299380.04,0.34,K93&gt;974535.03,0.32,K93&gt;510451,0.3,K93&gt;323862,0.2352,K93&gt;160577.65,0.2136,K93&gt;134119.41,0.1792,K93&gt;115375.9,0.16,K93&gt;65651.07,0.1088,K93&gt;7735,0.064,K93&gt;0,0.0192)</f>
        <v>0.35</v>
      </c>
      <c r="M93" s="31">
        <f t="shared" si="22"/>
        <v>7507656</v>
      </c>
      <c r="N93" s="28">
        <f t="shared" si="23"/>
        <v>5725289.3505586926</v>
      </c>
      <c r="O93">
        <v>30</v>
      </c>
      <c r="P93" t="s">
        <v>67</v>
      </c>
      <c r="Q93" t="s">
        <v>299</v>
      </c>
    </row>
    <row r="94" spans="1:17" x14ac:dyDescent="0.45">
      <c r="A94">
        <v>406</v>
      </c>
      <c r="B94" t="s">
        <v>1463</v>
      </c>
      <c r="C94" t="s">
        <v>1644</v>
      </c>
      <c r="D94" t="s">
        <v>1659</v>
      </c>
      <c r="E94">
        <v>14</v>
      </c>
      <c r="F94" s="8">
        <f t="shared" si="18"/>
        <v>1.2637987012987011</v>
      </c>
      <c r="G94" s="8">
        <f t="shared" si="19"/>
        <v>1.5621805726452536</v>
      </c>
      <c r="H94" s="11">
        <v>9000</v>
      </c>
      <c r="I94" s="5">
        <f t="shared" si="20"/>
        <v>222120</v>
      </c>
      <c r="J94" s="29">
        <v>468000</v>
      </c>
      <c r="K94" s="28">
        <f t="shared" si="21"/>
        <v>11550240</v>
      </c>
      <c r="L94" s="30" cm="1">
        <f t="array" ref="L94">_xlfn.IFS(K94&gt;3898140.12,0.35,K94&gt;1299380.04,0.34,K94&gt;974535.03,0.32,K94&gt;510451,0.3,K94&gt;323862,0.2352,K94&gt;160577.65,0.2136,K94&gt;134119.41,0.1792,K94&gt;115375.9,0.16,K94&gt;65651.07,0.1088,K94&gt;7735,0.064,K94&gt;0,0.0192)</f>
        <v>0.35</v>
      </c>
      <c r="M94" s="31">
        <f t="shared" si="22"/>
        <v>7507656</v>
      </c>
      <c r="N94" s="28">
        <f t="shared" si="23"/>
        <v>5725289.3505586926</v>
      </c>
      <c r="O94">
        <v>28</v>
      </c>
      <c r="P94" t="s">
        <v>26</v>
      </c>
      <c r="Q94" t="s">
        <v>18</v>
      </c>
    </row>
    <row r="95" spans="1:17" x14ac:dyDescent="0.45">
      <c r="A95">
        <v>506</v>
      </c>
      <c r="B95" t="s">
        <v>1463</v>
      </c>
      <c r="C95" t="s">
        <v>1698</v>
      </c>
      <c r="D95" t="s">
        <v>1701</v>
      </c>
      <c r="E95">
        <v>3</v>
      </c>
      <c r="F95" s="8">
        <f t="shared" si="18"/>
        <v>1.2637987012987011</v>
      </c>
      <c r="G95" s="8">
        <f t="shared" si="19"/>
        <v>1.5621805726452536</v>
      </c>
      <c r="H95" s="11">
        <v>9000</v>
      </c>
      <c r="I95" s="5">
        <f t="shared" si="20"/>
        <v>222120</v>
      </c>
      <c r="J95" s="29">
        <v>468000</v>
      </c>
      <c r="K95" s="28">
        <f t="shared" si="21"/>
        <v>11550240</v>
      </c>
      <c r="L95" s="30" cm="1">
        <f t="array" ref="L95">_xlfn.IFS(K95&gt;3898140.12,0.35,K95&gt;1299380.04,0.34,K95&gt;974535.03,0.32,K95&gt;510451,0.3,K95&gt;323862,0.2352,K95&gt;160577.65,0.2136,K95&gt;134119.41,0.1792,K95&gt;115375.9,0.16,K95&gt;65651.07,0.1088,K95&gt;7735,0.064,K95&gt;0,0.0192)</f>
        <v>0.35</v>
      </c>
      <c r="M95" s="31">
        <f t="shared" si="22"/>
        <v>7507656</v>
      </c>
      <c r="N95" s="28">
        <f t="shared" si="23"/>
        <v>5725289.3505586926</v>
      </c>
      <c r="O95">
        <v>37</v>
      </c>
      <c r="P95" t="s">
        <v>28</v>
      </c>
      <c r="Q95" t="s">
        <v>18</v>
      </c>
    </row>
    <row r="96" spans="1:17" x14ac:dyDescent="0.45">
      <c r="A96">
        <v>560</v>
      </c>
      <c r="B96" t="s">
        <v>1463</v>
      </c>
      <c r="C96" t="s">
        <v>1723</v>
      </c>
      <c r="D96" t="s">
        <v>1728</v>
      </c>
      <c r="E96">
        <v>5</v>
      </c>
      <c r="F96" s="8">
        <f t="shared" si="18"/>
        <v>1.2637987012987011</v>
      </c>
      <c r="G96" s="8">
        <f t="shared" si="19"/>
        <v>1.5621805726452536</v>
      </c>
      <c r="H96" s="11">
        <v>9000</v>
      </c>
      <c r="I96" s="5">
        <f t="shared" si="20"/>
        <v>222120</v>
      </c>
      <c r="J96" s="29">
        <v>468000</v>
      </c>
      <c r="K96" s="28">
        <f t="shared" si="21"/>
        <v>11550240</v>
      </c>
      <c r="L96" s="30" cm="1">
        <f t="array" ref="L96">_xlfn.IFS(K96&gt;3898140.12,0.35,K96&gt;1299380.04,0.34,K96&gt;974535.03,0.32,K96&gt;510451,0.3,K96&gt;323862,0.2352,K96&gt;160577.65,0.2136,K96&gt;134119.41,0.1792,K96&gt;115375.9,0.16,K96&gt;65651.07,0.1088,K96&gt;7735,0.064,K96&gt;0,0.0192)</f>
        <v>0.35</v>
      </c>
      <c r="M96" s="31">
        <f t="shared" si="22"/>
        <v>7507656</v>
      </c>
      <c r="N96" s="28">
        <f t="shared" si="23"/>
        <v>5725289.3505586926</v>
      </c>
      <c r="O96">
        <v>25</v>
      </c>
      <c r="P96" t="s">
        <v>33</v>
      </c>
      <c r="Q96" t="s">
        <v>299</v>
      </c>
    </row>
    <row r="97" spans="1:17" x14ac:dyDescent="0.45">
      <c r="A97">
        <v>722</v>
      </c>
      <c r="B97" t="s">
        <v>1463</v>
      </c>
      <c r="C97" t="s">
        <v>1800</v>
      </c>
      <c r="D97" t="s">
        <v>1804</v>
      </c>
      <c r="E97">
        <v>4</v>
      </c>
      <c r="F97" s="8">
        <f t="shared" si="18"/>
        <v>1.2637987012987011</v>
      </c>
      <c r="G97" s="8">
        <f t="shared" si="19"/>
        <v>1.5621805726452536</v>
      </c>
      <c r="H97" s="11">
        <v>9000</v>
      </c>
      <c r="I97" s="5">
        <f t="shared" si="20"/>
        <v>222120</v>
      </c>
      <c r="J97" s="29">
        <v>468000</v>
      </c>
      <c r="K97" s="28">
        <f t="shared" si="21"/>
        <v>11550240</v>
      </c>
      <c r="L97" s="30" cm="1">
        <f t="array" ref="L97">_xlfn.IFS(K97&gt;3898140.12,0.35,K97&gt;1299380.04,0.34,K97&gt;974535.03,0.32,K97&gt;510451,0.3,K97&gt;323862,0.2352,K97&gt;160577.65,0.2136,K97&gt;134119.41,0.1792,K97&gt;115375.9,0.16,K97&gt;65651.07,0.1088,K97&gt;7735,0.064,K97&gt;0,0.0192)</f>
        <v>0.35</v>
      </c>
      <c r="M97" s="31">
        <f t="shared" si="22"/>
        <v>7507656</v>
      </c>
      <c r="N97" s="28">
        <f t="shared" si="23"/>
        <v>5725289.3505586926</v>
      </c>
      <c r="O97">
        <v>33</v>
      </c>
      <c r="P97" t="s">
        <v>17</v>
      </c>
      <c r="Q97" t="s">
        <v>104</v>
      </c>
    </row>
    <row r="98" spans="1:17" x14ac:dyDescent="0.45">
      <c r="A98">
        <v>895</v>
      </c>
      <c r="B98" t="s">
        <v>1463</v>
      </c>
      <c r="C98" t="s">
        <v>1876</v>
      </c>
      <c r="D98" t="s">
        <v>1892</v>
      </c>
      <c r="E98">
        <v>15</v>
      </c>
      <c r="F98" s="8">
        <f t="shared" si="18"/>
        <v>1.2637987012987011</v>
      </c>
      <c r="G98" s="8">
        <f t="shared" si="19"/>
        <v>1.5621805726452536</v>
      </c>
      <c r="H98" s="11">
        <v>9000</v>
      </c>
      <c r="I98" s="5">
        <f t="shared" si="20"/>
        <v>222120</v>
      </c>
      <c r="J98" s="29">
        <v>468000</v>
      </c>
      <c r="K98" s="28">
        <f t="shared" si="21"/>
        <v>11550240</v>
      </c>
      <c r="L98" s="30" cm="1">
        <f t="array" ref="L98">_xlfn.IFS(K98&gt;3898140.12,0.35,K98&gt;1299380.04,0.34,K98&gt;974535.03,0.32,K98&gt;510451,0.3,K98&gt;323862,0.2352,K98&gt;160577.65,0.2136,K98&gt;134119.41,0.1792,K98&gt;115375.9,0.16,K98&gt;65651.07,0.1088,K98&gt;7735,0.064,K98&gt;0,0.0192)</f>
        <v>0.35</v>
      </c>
      <c r="M98" s="31">
        <f t="shared" si="22"/>
        <v>7507656</v>
      </c>
      <c r="N98" s="28">
        <f t="shared" si="23"/>
        <v>5725289.3505586926</v>
      </c>
      <c r="O98">
        <v>22</v>
      </c>
      <c r="P98" t="s">
        <v>43</v>
      </c>
      <c r="Q98" t="s">
        <v>34</v>
      </c>
    </row>
    <row r="99" spans="1:17" x14ac:dyDescent="0.45">
      <c r="A99">
        <v>935</v>
      </c>
      <c r="B99" t="s">
        <v>1463</v>
      </c>
      <c r="C99" t="s">
        <v>1902</v>
      </c>
      <c r="D99" t="s">
        <v>1905</v>
      </c>
      <c r="E99">
        <v>3</v>
      </c>
      <c r="F99" s="8">
        <f t="shared" si="18"/>
        <v>1.2637987012987011</v>
      </c>
      <c r="G99" s="8">
        <f t="shared" si="19"/>
        <v>1.5621805726452536</v>
      </c>
      <c r="H99" s="11">
        <v>9000</v>
      </c>
      <c r="I99" s="5">
        <f t="shared" si="20"/>
        <v>222120</v>
      </c>
      <c r="J99" s="29">
        <v>468000</v>
      </c>
      <c r="K99" s="28">
        <f t="shared" si="21"/>
        <v>11550240</v>
      </c>
      <c r="L99" s="30" cm="1">
        <f t="array" ref="L99">_xlfn.IFS(K99&gt;3898140.12,0.35,K99&gt;1299380.04,0.34,K99&gt;974535.03,0.32,K99&gt;510451,0.3,K99&gt;323862,0.2352,K99&gt;160577.65,0.2136,K99&gt;134119.41,0.1792,K99&gt;115375.9,0.16,K99&gt;65651.07,0.1088,K99&gt;7735,0.064,K99&gt;0,0.0192)</f>
        <v>0.35</v>
      </c>
      <c r="M99" s="31">
        <f t="shared" si="22"/>
        <v>7507656</v>
      </c>
      <c r="N99" s="28">
        <f t="shared" si="23"/>
        <v>5725289.3505586926</v>
      </c>
      <c r="O99">
        <v>25</v>
      </c>
      <c r="P99" t="s">
        <v>105</v>
      </c>
      <c r="Q99" t="s">
        <v>104</v>
      </c>
    </row>
    <row r="100" spans="1:17" x14ac:dyDescent="0.45">
      <c r="A100">
        <v>62</v>
      </c>
      <c r="B100" t="s">
        <v>1463</v>
      </c>
      <c r="C100" t="s">
        <v>1489</v>
      </c>
      <c r="D100" t="s">
        <v>1493</v>
      </c>
      <c r="E100">
        <v>4</v>
      </c>
      <c r="F100" s="8">
        <f t="shared" si="18"/>
        <v>1.2497564935064933</v>
      </c>
      <c r="G100" s="8">
        <f t="shared" si="19"/>
        <v>1.5448230107269729</v>
      </c>
      <c r="H100" s="11">
        <v>8900</v>
      </c>
      <c r="I100" s="5">
        <f t="shared" si="20"/>
        <v>219652</v>
      </c>
      <c r="J100" s="29">
        <v>462800</v>
      </c>
      <c r="K100" s="28">
        <f t="shared" si="21"/>
        <v>11421904</v>
      </c>
      <c r="L100" s="30" cm="1">
        <f t="array" ref="L100">_xlfn.IFS(K100&gt;3898140.12,0.35,K100&gt;1299380.04,0.34,K100&gt;974535.03,0.32,K100&gt;510451,0.3,K100&gt;323862,0.2352,K100&gt;160577.65,0.2136,K100&gt;134119.41,0.1792,K100&gt;115375.9,0.16,K100&gt;65651.07,0.1088,K100&gt;7735,0.064,K100&gt;0,0.0192)</f>
        <v>0.35</v>
      </c>
      <c r="M100" s="31">
        <f t="shared" si="22"/>
        <v>7424237.6000000006</v>
      </c>
      <c r="N100" s="28">
        <f t="shared" si="23"/>
        <v>5661675.0244413745</v>
      </c>
      <c r="O100">
        <v>30</v>
      </c>
      <c r="P100" t="s">
        <v>48</v>
      </c>
      <c r="Q100" t="s">
        <v>18</v>
      </c>
    </row>
    <row r="101" spans="1:17" x14ac:dyDescent="0.45">
      <c r="A101">
        <v>775</v>
      </c>
      <c r="B101" t="s">
        <v>1463</v>
      </c>
      <c r="C101" t="s">
        <v>1827</v>
      </c>
      <c r="D101" t="s">
        <v>1830</v>
      </c>
      <c r="E101">
        <v>3</v>
      </c>
      <c r="F101" s="8">
        <f t="shared" si="18"/>
        <v>1.2497564935064933</v>
      </c>
      <c r="G101" s="8">
        <f t="shared" si="19"/>
        <v>1.5448230107269729</v>
      </c>
      <c r="H101" s="11">
        <v>8900</v>
      </c>
      <c r="I101" s="5">
        <f t="shared" si="20"/>
        <v>219652</v>
      </c>
      <c r="J101" s="29">
        <v>462800</v>
      </c>
      <c r="K101" s="28">
        <f t="shared" si="21"/>
        <v>11421904</v>
      </c>
      <c r="L101" s="30" cm="1">
        <f t="array" ref="L101">_xlfn.IFS(K101&gt;3898140.12,0.35,K101&gt;1299380.04,0.34,K101&gt;974535.03,0.32,K101&gt;510451,0.3,K101&gt;323862,0.2352,K101&gt;160577.65,0.2136,K101&gt;134119.41,0.1792,K101&gt;115375.9,0.16,K101&gt;65651.07,0.1088,K101&gt;7735,0.064,K101&gt;0,0.0192)</f>
        <v>0.35</v>
      </c>
      <c r="M101" s="31">
        <f t="shared" si="22"/>
        <v>7424237.6000000006</v>
      </c>
      <c r="N101" s="28">
        <f t="shared" si="23"/>
        <v>5661675.0244413745</v>
      </c>
      <c r="O101">
        <v>27</v>
      </c>
      <c r="P101" t="s">
        <v>30</v>
      </c>
      <c r="Q101" t="s">
        <v>18</v>
      </c>
    </row>
    <row r="102" spans="1:17" x14ac:dyDescent="0.45">
      <c r="A102">
        <v>561</v>
      </c>
      <c r="B102" t="s">
        <v>1463</v>
      </c>
      <c r="C102" t="s">
        <v>1723</v>
      </c>
      <c r="D102" t="s">
        <v>738</v>
      </c>
      <c r="E102">
        <v>6</v>
      </c>
      <c r="F102" s="8">
        <f t="shared" si="18"/>
        <v>1.2216720779220778</v>
      </c>
      <c r="G102" s="8">
        <f t="shared" si="19"/>
        <v>1.5101078868904119</v>
      </c>
      <c r="H102" s="11">
        <v>8700</v>
      </c>
      <c r="I102" s="5">
        <f t="shared" si="20"/>
        <v>214716</v>
      </c>
      <c r="J102" s="29">
        <v>452400</v>
      </c>
      <c r="K102" s="28">
        <f t="shared" si="21"/>
        <v>11165232</v>
      </c>
      <c r="L102" s="30" cm="1">
        <f t="array" ref="L102">_xlfn.IFS(K102&gt;3898140.12,0.35,K102&gt;1299380.04,0.34,K102&gt;974535.03,0.32,K102&gt;510451,0.3,K102&gt;323862,0.2352,K102&gt;160577.65,0.2136,K102&gt;134119.41,0.1792,K102&gt;115375.9,0.16,K102&gt;65651.07,0.1088,K102&gt;7735,0.064,K102&gt;0,0.0192)</f>
        <v>0.35</v>
      </c>
      <c r="M102" s="31">
        <f t="shared" si="22"/>
        <v>7257400.7999999998</v>
      </c>
      <c r="N102" s="28">
        <f t="shared" si="23"/>
        <v>5534446.3722067364</v>
      </c>
      <c r="O102">
        <v>33</v>
      </c>
      <c r="P102" t="s">
        <v>70</v>
      </c>
      <c r="Q102" t="s">
        <v>401</v>
      </c>
    </row>
    <row r="103" spans="1:17" x14ac:dyDescent="0.45">
      <c r="A103">
        <v>12</v>
      </c>
      <c r="B103" t="s">
        <v>1463</v>
      </c>
      <c r="C103" t="s">
        <v>1464</v>
      </c>
      <c r="D103" t="s">
        <v>1475</v>
      </c>
      <c r="E103">
        <v>12</v>
      </c>
      <c r="F103" s="8">
        <f t="shared" si="18"/>
        <v>1.193587662337662</v>
      </c>
      <c r="G103" s="8">
        <f t="shared" si="19"/>
        <v>1.4753927630538506</v>
      </c>
      <c r="H103" s="11">
        <v>8500</v>
      </c>
      <c r="I103" s="5">
        <f t="shared" si="20"/>
        <v>209780</v>
      </c>
      <c r="J103" s="29">
        <v>442000</v>
      </c>
      <c r="K103" s="28">
        <f t="shared" si="21"/>
        <v>10908560</v>
      </c>
      <c r="L103" s="30" cm="1">
        <f t="array" ref="L103">_xlfn.IFS(K103&gt;3898140.12,0.35,K103&gt;1299380.04,0.34,K103&gt;974535.03,0.32,K103&gt;510451,0.3,K103&gt;323862,0.2352,K103&gt;160577.65,0.2136,K103&gt;134119.41,0.1792,K103&gt;115375.9,0.16,K103&gt;65651.07,0.1088,K103&gt;7735,0.064,K103&gt;0,0.0192)</f>
        <v>0.35</v>
      </c>
      <c r="M103" s="31">
        <f t="shared" si="22"/>
        <v>7090564</v>
      </c>
      <c r="N103" s="28">
        <f t="shared" si="23"/>
        <v>5407217.7199720992</v>
      </c>
      <c r="O103">
        <v>25</v>
      </c>
      <c r="P103" t="s">
        <v>45</v>
      </c>
      <c r="Q103" t="s">
        <v>299</v>
      </c>
    </row>
    <row r="104" spans="1:17" x14ac:dyDescent="0.45">
      <c r="A104">
        <v>174</v>
      </c>
      <c r="B104" t="s">
        <v>1463</v>
      </c>
      <c r="C104" t="s">
        <v>1540</v>
      </c>
      <c r="D104" t="s">
        <v>1547</v>
      </c>
      <c r="E104">
        <v>7</v>
      </c>
      <c r="F104" s="8">
        <f t="shared" si="18"/>
        <v>1.193587662337662</v>
      </c>
      <c r="G104" s="8">
        <f t="shared" si="19"/>
        <v>1.4753927630538506</v>
      </c>
      <c r="H104" s="11">
        <v>8500</v>
      </c>
      <c r="I104" s="5">
        <f t="shared" si="20"/>
        <v>209780</v>
      </c>
      <c r="J104" s="29">
        <v>442000</v>
      </c>
      <c r="K104" s="28">
        <f t="shared" si="21"/>
        <v>10908560</v>
      </c>
      <c r="L104" s="30" cm="1">
        <f t="array" ref="L104">_xlfn.IFS(K104&gt;3898140.12,0.35,K104&gt;1299380.04,0.34,K104&gt;974535.03,0.32,K104&gt;510451,0.3,K104&gt;323862,0.2352,K104&gt;160577.65,0.2136,K104&gt;134119.41,0.1792,K104&gt;115375.9,0.16,K104&gt;65651.07,0.1088,K104&gt;7735,0.064,K104&gt;0,0.0192)</f>
        <v>0.35</v>
      </c>
      <c r="M104" s="31">
        <f t="shared" si="22"/>
        <v>7090564</v>
      </c>
      <c r="N104" s="28">
        <f t="shared" si="23"/>
        <v>5407217.7199720992</v>
      </c>
      <c r="O104">
        <v>31</v>
      </c>
      <c r="P104" t="s">
        <v>70</v>
      </c>
      <c r="Q104" t="s">
        <v>104</v>
      </c>
    </row>
    <row r="105" spans="1:17" x14ac:dyDescent="0.45">
      <c r="A105">
        <v>452</v>
      </c>
      <c r="B105" t="s">
        <v>1463</v>
      </c>
      <c r="C105" t="s">
        <v>1671</v>
      </c>
      <c r="D105" t="s">
        <v>1672</v>
      </c>
      <c r="E105">
        <v>1</v>
      </c>
      <c r="F105" s="8">
        <f t="shared" si="18"/>
        <v>1.193587662337662</v>
      </c>
      <c r="G105" s="8">
        <f t="shared" si="19"/>
        <v>1.4753927630538506</v>
      </c>
      <c r="H105" s="11">
        <v>8500</v>
      </c>
      <c r="I105" s="5">
        <f t="shared" si="20"/>
        <v>209780</v>
      </c>
      <c r="J105" s="29">
        <v>442000</v>
      </c>
      <c r="K105" s="28">
        <f t="shared" si="21"/>
        <v>10908560</v>
      </c>
      <c r="L105" s="30" cm="1">
        <f t="array" ref="L105">_xlfn.IFS(K105&gt;3898140.12,0.35,K105&gt;1299380.04,0.34,K105&gt;974535.03,0.32,K105&gt;510451,0.3,K105&gt;323862,0.2352,K105&gt;160577.65,0.2136,K105&gt;134119.41,0.1792,K105&gt;115375.9,0.16,K105&gt;65651.07,0.1088,K105&gt;7735,0.064,K105&gt;0,0.0192)</f>
        <v>0.35</v>
      </c>
      <c r="M105" s="31">
        <f t="shared" si="22"/>
        <v>7090564</v>
      </c>
      <c r="N105" s="28">
        <f t="shared" si="23"/>
        <v>5407217.7199720992</v>
      </c>
      <c r="O105">
        <v>37</v>
      </c>
      <c r="P105" t="s">
        <v>28</v>
      </c>
      <c r="Q105" t="s">
        <v>57</v>
      </c>
    </row>
    <row r="106" spans="1:17" x14ac:dyDescent="0.45">
      <c r="A106">
        <v>562</v>
      </c>
      <c r="B106" t="s">
        <v>1463</v>
      </c>
      <c r="C106" t="s">
        <v>1723</v>
      </c>
      <c r="D106" t="s">
        <v>1729</v>
      </c>
      <c r="E106">
        <v>7</v>
      </c>
      <c r="F106" s="8">
        <f t="shared" si="18"/>
        <v>1.193587662337662</v>
      </c>
      <c r="G106" s="8">
        <f t="shared" si="19"/>
        <v>1.4753927630538506</v>
      </c>
      <c r="H106" s="11">
        <v>8500</v>
      </c>
      <c r="I106" s="5">
        <f t="shared" si="20"/>
        <v>209780</v>
      </c>
      <c r="J106" s="29">
        <v>442000</v>
      </c>
      <c r="K106" s="28">
        <f t="shared" si="21"/>
        <v>10908560</v>
      </c>
      <c r="L106" s="30" cm="1">
        <f t="array" ref="L106">_xlfn.IFS(K106&gt;3898140.12,0.35,K106&gt;1299380.04,0.34,K106&gt;974535.03,0.32,K106&gt;510451,0.3,K106&gt;323862,0.2352,K106&gt;160577.65,0.2136,K106&gt;134119.41,0.1792,K106&gt;115375.9,0.16,K106&gt;65651.07,0.1088,K106&gt;7735,0.064,K106&gt;0,0.0192)</f>
        <v>0.35</v>
      </c>
      <c r="M106" s="31">
        <f t="shared" si="22"/>
        <v>7090564</v>
      </c>
      <c r="N106" s="28">
        <f t="shared" si="23"/>
        <v>5407217.7199720992</v>
      </c>
      <c r="O106">
        <v>31</v>
      </c>
      <c r="P106" t="s">
        <v>28</v>
      </c>
      <c r="Q106" t="s">
        <v>401</v>
      </c>
    </row>
    <row r="107" spans="1:17" x14ac:dyDescent="0.45">
      <c r="A107">
        <v>776</v>
      </c>
      <c r="B107" t="s">
        <v>1463</v>
      </c>
      <c r="C107" t="s">
        <v>1827</v>
      </c>
      <c r="D107" t="s">
        <v>1831</v>
      </c>
      <c r="E107">
        <v>4</v>
      </c>
      <c r="F107" s="8">
        <f t="shared" si="18"/>
        <v>1.193587662337662</v>
      </c>
      <c r="G107" s="8">
        <f t="shared" si="19"/>
        <v>1.4753927630538506</v>
      </c>
      <c r="H107" s="11">
        <v>8500</v>
      </c>
      <c r="I107" s="5">
        <f t="shared" si="20"/>
        <v>209780</v>
      </c>
      <c r="J107" s="29">
        <v>442000</v>
      </c>
      <c r="K107" s="28">
        <f t="shared" si="21"/>
        <v>10908560</v>
      </c>
      <c r="L107" s="30" cm="1">
        <f t="array" ref="L107">_xlfn.IFS(K107&gt;3898140.12,0.35,K107&gt;1299380.04,0.34,K107&gt;974535.03,0.32,K107&gt;510451,0.3,K107&gt;323862,0.2352,K107&gt;160577.65,0.2136,K107&gt;134119.41,0.1792,K107&gt;115375.9,0.16,K107&gt;65651.07,0.1088,K107&gt;7735,0.064,K107&gt;0,0.0192)</f>
        <v>0.35</v>
      </c>
      <c r="M107" s="31">
        <f t="shared" si="22"/>
        <v>7090564</v>
      </c>
      <c r="N107" s="28">
        <f t="shared" si="23"/>
        <v>5407217.7199720992</v>
      </c>
      <c r="O107">
        <v>24</v>
      </c>
      <c r="P107" t="s">
        <v>70</v>
      </c>
      <c r="Q107" t="s">
        <v>401</v>
      </c>
    </row>
    <row r="108" spans="1:17" x14ac:dyDescent="0.45">
      <c r="A108">
        <v>563</v>
      </c>
      <c r="B108" t="s">
        <v>1463</v>
      </c>
      <c r="C108" t="s">
        <v>1723</v>
      </c>
      <c r="D108" t="s">
        <v>1730</v>
      </c>
      <c r="E108">
        <v>8</v>
      </c>
      <c r="F108" s="8">
        <f t="shared" si="18"/>
        <v>1.1795454545454542</v>
      </c>
      <c r="G108" s="8">
        <f t="shared" si="19"/>
        <v>1.4580352011355699</v>
      </c>
      <c r="H108" s="11">
        <v>8400</v>
      </c>
      <c r="I108" s="5">
        <f t="shared" si="20"/>
        <v>207312</v>
      </c>
      <c r="J108" s="29">
        <v>436800</v>
      </c>
      <c r="K108" s="28">
        <f t="shared" si="21"/>
        <v>10780224</v>
      </c>
      <c r="L108" s="30" cm="1">
        <f t="array" ref="L108">_xlfn.IFS(K108&gt;3898140.12,0.35,K108&gt;1299380.04,0.34,K108&gt;974535.03,0.32,K108&gt;510451,0.3,K108&gt;323862,0.2352,K108&gt;160577.65,0.2136,K108&gt;134119.41,0.1792,K108&gt;115375.9,0.16,K108&gt;65651.07,0.1088,K108&gt;7735,0.064,K108&gt;0,0.0192)</f>
        <v>0.35</v>
      </c>
      <c r="M108" s="31">
        <f t="shared" si="22"/>
        <v>7007145.6000000006</v>
      </c>
      <c r="N108" s="28">
        <f t="shared" si="23"/>
        <v>5343603.3938547801</v>
      </c>
      <c r="O108">
        <v>33</v>
      </c>
      <c r="P108" t="s">
        <v>59</v>
      </c>
      <c r="Q108" t="s">
        <v>106</v>
      </c>
    </row>
    <row r="109" spans="1:17" x14ac:dyDescent="0.45">
      <c r="A109">
        <v>610</v>
      </c>
      <c r="B109" t="s">
        <v>1463</v>
      </c>
      <c r="C109" t="s">
        <v>1748</v>
      </c>
      <c r="D109" t="s">
        <v>1751</v>
      </c>
      <c r="E109">
        <v>3</v>
      </c>
      <c r="F109" s="8">
        <f t="shared" si="18"/>
        <v>1.1795454545454542</v>
      </c>
      <c r="G109" s="8">
        <f t="shared" si="19"/>
        <v>1.4580352011355699</v>
      </c>
      <c r="H109" s="11">
        <v>8400</v>
      </c>
      <c r="I109" s="5">
        <f t="shared" si="20"/>
        <v>207312</v>
      </c>
      <c r="J109" s="29">
        <v>436800</v>
      </c>
      <c r="K109" s="28">
        <f t="shared" si="21"/>
        <v>10780224</v>
      </c>
      <c r="L109" s="30" cm="1">
        <f t="array" ref="L109">_xlfn.IFS(K109&gt;3898140.12,0.35,K109&gt;1299380.04,0.34,K109&gt;974535.03,0.32,K109&gt;510451,0.3,K109&gt;323862,0.2352,K109&gt;160577.65,0.2136,K109&gt;134119.41,0.1792,K109&gt;115375.9,0.16,K109&gt;65651.07,0.1088,K109&gt;7735,0.064,K109&gt;0,0.0192)</f>
        <v>0.35</v>
      </c>
      <c r="M109" s="31">
        <f t="shared" si="22"/>
        <v>7007145.6000000006</v>
      </c>
      <c r="N109" s="28">
        <f t="shared" si="23"/>
        <v>5343603.3938547801</v>
      </c>
      <c r="O109">
        <v>31</v>
      </c>
      <c r="P109" t="s">
        <v>38</v>
      </c>
      <c r="Q109" t="s">
        <v>57</v>
      </c>
    </row>
    <row r="110" spans="1:17" x14ac:dyDescent="0.45">
      <c r="A110">
        <v>822</v>
      </c>
      <c r="B110" t="s">
        <v>1463</v>
      </c>
      <c r="C110" t="s">
        <v>1852</v>
      </c>
      <c r="D110" t="s">
        <v>136</v>
      </c>
      <c r="E110">
        <v>1</v>
      </c>
      <c r="F110" s="8">
        <f t="shared" si="18"/>
        <v>1.1795454545454542</v>
      </c>
      <c r="G110" s="8">
        <f t="shared" si="19"/>
        <v>1.4580352011355699</v>
      </c>
      <c r="H110" s="11">
        <v>8400</v>
      </c>
      <c r="I110" s="5">
        <f t="shared" si="20"/>
        <v>207312</v>
      </c>
      <c r="J110" s="29">
        <v>436800</v>
      </c>
      <c r="K110" s="28">
        <f t="shared" si="21"/>
        <v>10780224</v>
      </c>
      <c r="L110" s="30" cm="1">
        <f t="array" ref="L110">_xlfn.IFS(K110&gt;3898140.12,0.35,K110&gt;1299380.04,0.34,K110&gt;974535.03,0.32,K110&gt;510451,0.3,K110&gt;323862,0.2352,K110&gt;160577.65,0.2136,K110&gt;134119.41,0.1792,K110&gt;115375.9,0.16,K110&gt;65651.07,0.1088,K110&gt;7735,0.064,K110&gt;0,0.0192)</f>
        <v>0.35</v>
      </c>
      <c r="M110" s="31">
        <f t="shared" si="22"/>
        <v>7007145.6000000006</v>
      </c>
      <c r="N110" s="28">
        <f t="shared" si="23"/>
        <v>5343603.3938547801</v>
      </c>
      <c r="O110">
        <v>31</v>
      </c>
      <c r="P110" t="s">
        <v>26</v>
      </c>
      <c r="Q110" t="s">
        <v>401</v>
      </c>
    </row>
    <row r="111" spans="1:17" x14ac:dyDescent="0.45">
      <c r="A111">
        <v>896</v>
      </c>
      <c r="B111" t="s">
        <v>1463</v>
      </c>
      <c r="C111" t="s">
        <v>1876</v>
      </c>
      <c r="D111" t="s">
        <v>1697</v>
      </c>
      <c r="E111">
        <v>16</v>
      </c>
      <c r="F111" s="8">
        <f t="shared" si="18"/>
        <v>1.1795454545454542</v>
      </c>
      <c r="G111" s="8">
        <f t="shared" si="19"/>
        <v>1.4580352011355699</v>
      </c>
      <c r="H111" s="11">
        <v>8400</v>
      </c>
      <c r="I111" s="5">
        <f t="shared" si="20"/>
        <v>207312</v>
      </c>
      <c r="J111" s="29">
        <v>436800</v>
      </c>
      <c r="K111" s="28">
        <f t="shared" si="21"/>
        <v>10780224</v>
      </c>
      <c r="L111" s="30" cm="1">
        <f t="array" ref="L111">_xlfn.IFS(K111&gt;3898140.12,0.35,K111&gt;1299380.04,0.34,K111&gt;974535.03,0.32,K111&gt;510451,0.3,K111&gt;323862,0.2352,K111&gt;160577.65,0.2136,K111&gt;134119.41,0.1792,K111&gt;115375.9,0.16,K111&gt;65651.07,0.1088,K111&gt;7735,0.064,K111&gt;0,0.0192)</f>
        <v>0.35</v>
      </c>
      <c r="M111" s="31">
        <f t="shared" si="22"/>
        <v>7007145.6000000006</v>
      </c>
      <c r="N111" s="28">
        <f t="shared" si="23"/>
        <v>5343603.3938547801</v>
      </c>
      <c r="O111">
        <v>28</v>
      </c>
      <c r="P111" t="s">
        <v>63</v>
      </c>
      <c r="Q111" t="s">
        <v>401</v>
      </c>
    </row>
    <row r="112" spans="1:17" x14ac:dyDescent="0.45">
      <c r="A112">
        <v>777</v>
      </c>
      <c r="B112" t="s">
        <v>1463</v>
      </c>
      <c r="C112" t="s">
        <v>1827</v>
      </c>
      <c r="D112" t="s">
        <v>1832</v>
      </c>
      <c r="E112">
        <v>5</v>
      </c>
      <c r="F112" s="8">
        <f t="shared" si="18"/>
        <v>1.1655032467532465</v>
      </c>
      <c r="G112" s="8">
        <f t="shared" si="19"/>
        <v>1.4406776392172893</v>
      </c>
      <c r="H112" s="11">
        <v>8300</v>
      </c>
      <c r="I112" s="5">
        <f t="shared" si="20"/>
        <v>204844</v>
      </c>
      <c r="J112" s="29">
        <v>431600</v>
      </c>
      <c r="K112" s="28">
        <f t="shared" si="21"/>
        <v>10651888</v>
      </c>
      <c r="L112" s="30" cm="1">
        <f t="array" ref="L112">_xlfn.IFS(K112&gt;3898140.12,0.35,K112&gt;1299380.04,0.34,K112&gt;974535.03,0.32,K112&gt;510451,0.3,K112&gt;323862,0.2352,K112&gt;160577.65,0.2136,K112&gt;134119.41,0.1792,K112&gt;115375.9,0.16,K112&gt;65651.07,0.1088,K112&gt;7735,0.064,K112&gt;0,0.0192)</f>
        <v>0.35</v>
      </c>
      <c r="M112" s="31">
        <f t="shared" si="22"/>
        <v>6923727.2000000002</v>
      </c>
      <c r="N112" s="28">
        <f t="shared" si="23"/>
        <v>5279989.0677374611</v>
      </c>
      <c r="O112">
        <v>21</v>
      </c>
      <c r="P112" t="s">
        <v>62</v>
      </c>
      <c r="Q112" t="s">
        <v>401</v>
      </c>
    </row>
    <row r="113" spans="1:17" x14ac:dyDescent="0.45">
      <c r="A113">
        <v>897</v>
      </c>
      <c r="B113" t="s">
        <v>1463</v>
      </c>
      <c r="C113" t="s">
        <v>1876</v>
      </c>
      <c r="D113" t="s">
        <v>1893</v>
      </c>
      <c r="E113">
        <v>17</v>
      </c>
      <c r="F113" s="8">
        <f t="shared" si="18"/>
        <v>1.1655032467532465</v>
      </c>
      <c r="G113" s="8">
        <f t="shared" si="19"/>
        <v>1.4406776392172893</v>
      </c>
      <c r="H113" s="11">
        <v>8300</v>
      </c>
      <c r="I113" s="5">
        <f t="shared" si="20"/>
        <v>204844</v>
      </c>
      <c r="J113" s="29">
        <v>431600</v>
      </c>
      <c r="K113" s="28">
        <f t="shared" si="21"/>
        <v>10651888</v>
      </c>
      <c r="L113" s="30" cm="1">
        <f t="array" ref="L113">_xlfn.IFS(K113&gt;3898140.12,0.35,K113&gt;1299380.04,0.34,K113&gt;974535.03,0.32,K113&gt;510451,0.3,K113&gt;323862,0.2352,K113&gt;160577.65,0.2136,K113&gt;134119.41,0.1792,K113&gt;115375.9,0.16,K113&gt;65651.07,0.1088,K113&gt;7735,0.064,K113&gt;0,0.0192)</f>
        <v>0.35</v>
      </c>
      <c r="M113" s="31">
        <f t="shared" si="22"/>
        <v>6923727.2000000002</v>
      </c>
      <c r="N113" s="28">
        <f t="shared" si="23"/>
        <v>5279989.0677374611</v>
      </c>
      <c r="O113">
        <v>29</v>
      </c>
      <c r="P113" t="s">
        <v>48</v>
      </c>
      <c r="Q113" t="s">
        <v>104</v>
      </c>
    </row>
    <row r="114" spans="1:17" x14ac:dyDescent="0.45">
      <c r="A114">
        <v>298</v>
      </c>
      <c r="B114" t="s">
        <v>1463</v>
      </c>
      <c r="C114" t="s">
        <v>1592</v>
      </c>
      <c r="D114" t="s">
        <v>1600</v>
      </c>
      <c r="E114">
        <v>8</v>
      </c>
      <c r="F114" s="8">
        <f t="shared" si="18"/>
        <v>1.1514610389610387</v>
      </c>
      <c r="G114" s="8">
        <f t="shared" si="19"/>
        <v>1.4233200772990089</v>
      </c>
      <c r="H114" s="11">
        <v>8200</v>
      </c>
      <c r="I114" s="5">
        <f t="shared" si="20"/>
        <v>202376</v>
      </c>
      <c r="J114" s="29">
        <v>426400</v>
      </c>
      <c r="K114" s="28">
        <f t="shared" si="21"/>
        <v>10523552</v>
      </c>
      <c r="L114" s="30" cm="1">
        <f t="array" ref="L114">_xlfn.IFS(K114&gt;3898140.12,0.35,K114&gt;1299380.04,0.34,K114&gt;974535.03,0.32,K114&gt;510451,0.3,K114&gt;323862,0.2352,K114&gt;160577.65,0.2136,K114&gt;134119.41,0.1792,K114&gt;115375.9,0.16,K114&gt;65651.07,0.1088,K114&gt;7735,0.064,K114&gt;0,0.0192)</f>
        <v>0.35</v>
      </c>
      <c r="M114" s="31">
        <f t="shared" si="22"/>
        <v>6840308.7999999998</v>
      </c>
      <c r="N114" s="28">
        <f t="shared" si="23"/>
        <v>5216374.741620142</v>
      </c>
      <c r="O114">
        <v>27</v>
      </c>
      <c r="P114" t="s">
        <v>28</v>
      </c>
      <c r="Q114" t="s">
        <v>401</v>
      </c>
    </row>
    <row r="115" spans="1:17" x14ac:dyDescent="0.45">
      <c r="A115">
        <v>611</v>
      </c>
      <c r="B115" t="s">
        <v>1463</v>
      </c>
      <c r="C115" t="s">
        <v>1748</v>
      </c>
      <c r="D115" t="s">
        <v>1752</v>
      </c>
      <c r="E115">
        <v>4</v>
      </c>
      <c r="F115" s="8">
        <f t="shared" si="18"/>
        <v>1.1514610389610387</v>
      </c>
      <c r="G115" s="8">
        <f t="shared" si="19"/>
        <v>1.4233200772990089</v>
      </c>
      <c r="H115" s="11">
        <v>8200</v>
      </c>
      <c r="I115" s="5">
        <f t="shared" si="20"/>
        <v>202376</v>
      </c>
      <c r="J115" s="29">
        <v>426400</v>
      </c>
      <c r="K115" s="28">
        <f t="shared" si="21"/>
        <v>10523552</v>
      </c>
      <c r="L115" s="30" cm="1">
        <f t="array" ref="L115">_xlfn.IFS(K115&gt;3898140.12,0.35,K115&gt;1299380.04,0.34,K115&gt;974535.03,0.32,K115&gt;510451,0.3,K115&gt;323862,0.2352,K115&gt;160577.65,0.2136,K115&gt;134119.41,0.1792,K115&gt;115375.9,0.16,K115&gt;65651.07,0.1088,K115&gt;7735,0.064,K115&gt;0,0.0192)</f>
        <v>0.35</v>
      </c>
      <c r="M115" s="31">
        <f t="shared" si="22"/>
        <v>6840308.7999999998</v>
      </c>
      <c r="N115" s="28">
        <f t="shared" si="23"/>
        <v>5216374.741620142</v>
      </c>
      <c r="O115">
        <v>27</v>
      </c>
      <c r="P115" t="s">
        <v>45</v>
      </c>
      <c r="Q115" t="s">
        <v>34</v>
      </c>
    </row>
    <row r="116" spans="1:17" x14ac:dyDescent="0.45">
      <c r="A116">
        <v>124</v>
      </c>
      <c r="B116" t="s">
        <v>1463</v>
      </c>
      <c r="C116" t="s">
        <v>1514</v>
      </c>
      <c r="D116" t="s">
        <v>1525</v>
      </c>
      <c r="E116">
        <v>10</v>
      </c>
      <c r="F116" s="8">
        <f t="shared" si="18"/>
        <v>1.1374188311688309</v>
      </c>
      <c r="G116" s="8">
        <f t="shared" si="19"/>
        <v>1.4059625153807283</v>
      </c>
      <c r="H116" s="11">
        <v>8100</v>
      </c>
      <c r="I116" s="5">
        <f t="shared" si="20"/>
        <v>199908</v>
      </c>
      <c r="J116" s="29">
        <v>421200</v>
      </c>
      <c r="K116" s="28">
        <f t="shared" si="21"/>
        <v>10395216</v>
      </c>
      <c r="L116" s="30" cm="1">
        <f t="array" ref="L116">_xlfn.IFS(K116&gt;3898140.12,0.35,K116&gt;1299380.04,0.34,K116&gt;974535.03,0.32,K116&gt;510451,0.3,K116&gt;323862,0.2352,K116&gt;160577.65,0.2136,K116&gt;134119.41,0.1792,K116&gt;115375.9,0.16,K116&gt;65651.07,0.1088,K116&gt;7735,0.064,K116&gt;0,0.0192)</f>
        <v>0.35</v>
      </c>
      <c r="M116" s="31">
        <f t="shared" si="22"/>
        <v>6756890.4000000004</v>
      </c>
      <c r="N116" s="28">
        <f t="shared" si="23"/>
        <v>5152760.4155028239</v>
      </c>
      <c r="O116">
        <v>29</v>
      </c>
      <c r="P116" t="s">
        <v>28</v>
      </c>
      <c r="Q116" t="s">
        <v>401</v>
      </c>
    </row>
    <row r="117" spans="1:17" x14ac:dyDescent="0.45">
      <c r="A117">
        <v>299</v>
      </c>
      <c r="B117" t="s">
        <v>1463</v>
      </c>
      <c r="C117" t="s">
        <v>1592</v>
      </c>
      <c r="D117" t="s">
        <v>1601</v>
      </c>
      <c r="E117">
        <v>9</v>
      </c>
      <c r="F117" s="8">
        <f t="shared" si="18"/>
        <v>1.1374188311688309</v>
      </c>
      <c r="G117" s="8">
        <f t="shared" si="19"/>
        <v>1.4059625153807283</v>
      </c>
      <c r="H117" s="11">
        <v>8100</v>
      </c>
      <c r="I117" s="5">
        <f t="shared" si="20"/>
        <v>199908</v>
      </c>
      <c r="J117" s="29">
        <v>421200</v>
      </c>
      <c r="K117" s="28">
        <f t="shared" si="21"/>
        <v>10395216</v>
      </c>
      <c r="L117" s="30" cm="1">
        <f t="array" ref="L117">_xlfn.IFS(K117&gt;3898140.12,0.35,K117&gt;1299380.04,0.34,K117&gt;974535.03,0.32,K117&gt;510451,0.3,K117&gt;323862,0.2352,K117&gt;160577.65,0.2136,K117&gt;134119.41,0.1792,K117&gt;115375.9,0.16,K117&gt;65651.07,0.1088,K117&gt;7735,0.064,K117&gt;0,0.0192)</f>
        <v>0.35</v>
      </c>
      <c r="M117" s="31">
        <f t="shared" si="22"/>
        <v>6756890.4000000004</v>
      </c>
      <c r="N117" s="28">
        <f t="shared" si="23"/>
        <v>5152760.4155028239</v>
      </c>
      <c r="O117">
        <v>31</v>
      </c>
      <c r="P117" t="s">
        <v>67</v>
      </c>
      <c r="Q117" t="s">
        <v>401</v>
      </c>
    </row>
    <row r="118" spans="1:17" x14ac:dyDescent="0.45">
      <c r="A118">
        <v>778</v>
      </c>
      <c r="B118" t="s">
        <v>1463</v>
      </c>
      <c r="C118" t="s">
        <v>1827</v>
      </c>
      <c r="D118" t="s">
        <v>1582</v>
      </c>
      <c r="E118">
        <v>6</v>
      </c>
      <c r="F118" s="8">
        <f t="shared" si="18"/>
        <v>1.1374188311688309</v>
      </c>
      <c r="G118" s="8">
        <f t="shared" si="19"/>
        <v>1.4059625153807283</v>
      </c>
      <c r="H118" s="11">
        <v>8100</v>
      </c>
      <c r="I118" s="5">
        <f t="shared" si="20"/>
        <v>199908</v>
      </c>
      <c r="J118" s="29">
        <v>421200</v>
      </c>
      <c r="K118" s="28">
        <f t="shared" si="21"/>
        <v>10395216</v>
      </c>
      <c r="L118" s="30" cm="1">
        <f t="array" ref="L118">_xlfn.IFS(K118&gt;3898140.12,0.35,K118&gt;1299380.04,0.34,K118&gt;974535.03,0.32,K118&gt;510451,0.3,K118&gt;323862,0.2352,K118&gt;160577.65,0.2136,K118&gt;134119.41,0.1792,K118&gt;115375.9,0.16,K118&gt;65651.07,0.1088,K118&gt;7735,0.064,K118&gt;0,0.0192)</f>
        <v>0.35</v>
      </c>
      <c r="M118" s="31">
        <f t="shared" si="22"/>
        <v>6756890.4000000004</v>
      </c>
      <c r="N118" s="28">
        <f t="shared" si="23"/>
        <v>5152760.4155028239</v>
      </c>
      <c r="O118">
        <v>30</v>
      </c>
      <c r="P118" t="s">
        <v>28</v>
      </c>
      <c r="Q118" t="s">
        <v>401</v>
      </c>
    </row>
    <row r="119" spans="1:17" x14ac:dyDescent="0.45">
      <c r="A119">
        <v>13</v>
      </c>
      <c r="B119" t="s">
        <v>1463</v>
      </c>
      <c r="C119" t="s">
        <v>1464</v>
      </c>
      <c r="D119" t="s">
        <v>1476</v>
      </c>
      <c r="E119">
        <v>13</v>
      </c>
      <c r="F119" s="8">
        <f t="shared" si="18"/>
        <v>1.1233766233766231</v>
      </c>
      <c r="G119" s="8">
        <f t="shared" si="19"/>
        <v>1.3886049534624476</v>
      </c>
      <c r="H119" s="11">
        <v>8000</v>
      </c>
      <c r="I119" s="5">
        <f t="shared" si="20"/>
        <v>197440</v>
      </c>
      <c r="J119" s="29">
        <v>416000</v>
      </c>
      <c r="K119" s="28">
        <f t="shared" si="21"/>
        <v>10266880</v>
      </c>
      <c r="L119" s="30" cm="1">
        <f t="array" ref="L119">_xlfn.IFS(K119&gt;3898140.12,0.35,K119&gt;1299380.04,0.34,K119&gt;974535.03,0.32,K119&gt;510451,0.3,K119&gt;323862,0.2352,K119&gt;160577.65,0.2136,K119&gt;134119.41,0.1792,K119&gt;115375.9,0.16,K119&gt;65651.07,0.1088,K119&gt;7735,0.064,K119&gt;0,0.0192)</f>
        <v>0.35</v>
      </c>
      <c r="M119" s="31">
        <f t="shared" si="22"/>
        <v>6673472</v>
      </c>
      <c r="N119" s="28">
        <f t="shared" si="23"/>
        <v>5089146.0893855048</v>
      </c>
      <c r="O119">
        <v>27</v>
      </c>
      <c r="P119" t="s">
        <v>67</v>
      </c>
      <c r="Q119" t="s">
        <v>18</v>
      </c>
    </row>
    <row r="120" spans="1:17" x14ac:dyDescent="0.45">
      <c r="A120">
        <v>125</v>
      </c>
      <c r="B120" t="s">
        <v>1463</v>
      </c>
      <c r="C120" t="s">
        <v>1514</v>
      </c>
      <c r="D120" t="s">
        <v>1526</v>
      </c>
      <c r="E120">
        <v>11</v>
      </c>
      <c r="F120" s="8">
        <f t="shared" si="18"/>
        <v>1.1233766233766231</v>
      </c>
      <c r="G120" s="8">
        <f t="shared" si="19"/>
        <v>1.3886049534624476</v>
      </c>
      <c r="H120" s="11">
        <v>8000</v>
      </c>
      <c r="I120" s="5">
        <f t="shared" si="20"/>
        <v>197440</v>
      </c>
      <c r="J120" s="29">
        <v>416000</v>
      </c>
      <c r="K120" s="28">
        <f t="shared" si="21"/>
        <v>10266880</v>
      </c>
      <c r="L120" s="30" cm="1">
        <f t="array" ref="L120">_xlfn.IFS(K120&gt;3898140.12,0.35,K120&gt;1299380.04,0.34,K120&gt;974535.03,0.32,K120&gt;510451,0.3,K120&gt;323862,0.2352,K120&gt;160577.65,0.2136,K120&gt;134119.41,0.1792,K120&gt;115375.9,0.16,K120&gt;65651.07,0.1088,K120&gt;7735,0.064,K120&gt;0,0.0192)</f>
        <v>0.35</v>
      </c>
      <c r="M120" s="31">
        <f t="shared" si="22"/>
        <v>6673472</v>
      </c>
      <c r="N120" s="28">
        <f t="shared" si="23"/>
        <v>5089146.0893855048</v>
      </c>
      <c r="O120">
        <v>27</v>
      </c>
      <c r="P120" t="s">
        <v>38</v>
      </c>
      <c r="Q120" t="s">
        <v>401</v>
      </c>
    </row>
    <row r="121" spans="1:17" x14ac:dyDescent="0.45">
      <c r="A121">
        <v>355</v>
      </c>
      <c r="B121" t="s">
        <v>1463</v>
      </c>
      <c r="C121" t="s">
        <v>1619</v>
      </c>
      <c r="D121" t="s">
        <v>1631</v>
      </c>
      <c r="E121">
        <v>13</v>
      </c>
      <c r="F121" s="8">
        <f t="shared" si="18"/>
        <v>1.1233766233766231</v>
      </c>
      <c r="G121" s="8">
        <f t="shared" si="19"/>
        <v>1.3886049534624476</v>
      </c>
      <c r="H121" s="11">
        <v>8000</v>
      </c>
      <c r="I121" s="5">
        <f t="shared" si="20"/>
        <v>197440</v>
      </c>
      <c r="J121" s="29">
        <v>416000</v>
      </c>
      <c r="K121" s="28">
        <f t="shared" si="21"/>
        <v>10266880</v>
      </c>
      <c r="L121" s="30" cm="1">
        <f t="array" ref="L121">_xlfn.IFS(K121&gt;3898140.12,0.35,K121&gt;1299380.04,0.34,K121&gt;974535.03,0.32,K121&gt;510451,0.3,K121&gt;323862,0.2352,K121&gt;160577.65,0.2136,K121&gt;134119.41,0.1792,K121&gt;115375.9,0.16,K121&gt;65651.07,0.1088,K121&gt;7735,0.064,K121&gt;0,0.0192)</f>
        <v>0.35</v>
      </c>
      <c r="M121" s="31">
        <f t="shared" si="22"/>
        <v>6673472</v>
      </c>
      <c r="N121" s="28">
        <f t="shared" si="23"/>
        <v>5089146.0893855048</v>
      </c>
      <c r="O121">
        <v>21</v>
      </c>
      <c r="P121" t="s">
        <v>17</v>
      </c>
      <c r="Q121" t="s">
        <v>34</v>
      </c>
    </row>
    <row r="122" spans="1:17" x14ac:dyDescent="0.45">
      <c r="A122">
        <v>723</v>
      </c>
      <c r="B122" t="s">
        <v>1463</v>
      </c>
      <c r="C122" t="s">
        <v>1800</v>
      </c>
      <c r="D122" t="s">
        <v>1805</v>
      </c>
      <c r="E122">
        <v>5</v>
      </c>
      <c r="F122" s="8">
        <f t="shared" si="18"/>
        <v>1.1233766233766231</v>
      </c>
      <c r="G122" s="8">
        <f t="shared" si="19"/>
        <v>1.3886049534624476</v>
      </c>
      <c r="H122" s="11">
        <v>8000</v>
      </c>
      <c r="I122" s="5">
        <f t="shared" si="20"/>
        <v>197440</v>
      </c>
      <c r="J122" s="29">
        <v>416000</v>
      </c>
      <c r="K122" s="28">
        <f t="shared" si="21"/>
        <v>10266880</v>
      </c>
      <c r="L122" s="30" cm="1">
        <f t="array" ref="L122">_xlfn.IFS(K122&gt;3898140.12,0.35,K122&gt;1299380.04,0.34,K122&gt;974535.03,0.32,K122&gt;510451,0.3,K122&gt;323862,0.2352,K122&gt;160577.65,0.2136,K122&gt;134119.41,0.1792,K122&gt;115375.9,0.16,K122&gt;65651.07,0.1088,K122&gt;7735,0.064,K122&gt;0,0.0192)</f>
        <v>0.35</v>
      </c>
      <c r="M122" s="31">
        <f t="shared" si="22"/>
        <v>6673472</v>
      </c>
      <c r="N122" s="28">
        <f t="shared" si="23"/>
        <v>5089146.0893855048</v>
      </c>
      <c r="O122">
        <v>26</v>
      </c>
      <c r="P122" t="s">
        <v>62</v>
      </c>
      <c r="Q122" t="s">
        <v>401</v>
      </c>
    </row>
    <row r="123" spans="1:17" x14ac:dyDescent="0.45">
      <c r="A123">
        <v>936</v>
      </c>
      <c r="B123" t="s">
        <v>1463</v>
      </c>
      <c r="C123" t="s">
        <v>1902</v>
      </c>
      <c r="D123" t="s">
        <v>135</v>
      </c>
      <c r="E123">
        <v>4</v>
      </c>
      <c r="F123" s="8">
        <f t="shared" si="18"/>
        <v>1.1233766233766231</v>
      </c>
      <c r="G123" s="8">
        <f t="shared" si="19"/>
        <v>1.3886049534624476</v>
      </c>
      <c r="H123" s="11">
        <v>8000</v>
      </c>
      <c r="I123" s="5">
        <f t="shared" si="20"/>
        <v>197440</v>
      </c>
      <c r="J123" s="29">
        <v>416000</v>
      </c>
      <c r="K123" s="28">
        <f t="shared" si="21"/>
        <v>10266880</v>
      </c>
      <c r="L123" s="30" cm="1">
        <f t="array" ref="L123">_xlfn.IFS(K123&gt;3898140.12,0.35,K123&gt;1299380.04,0.34,K123&gt;974535.03,0.32,K123&gt;510451,0.3,K123&gt;323862,0.2352,K123&gt;160577.65,0.2136,K123&gt;134119.41,0.1792,K123&gt;115375.9,0.16,K123&gt;65651.07,0.1088,K123&gt;7735,0.064,K123&gt;0,0.0192)</f>
        <v>0.35</v>
      </c>
      <c r="M123" s="31">
        <f t="shared" si="22"/>
        <v>6673472</v>
      </c>
      <c r="N123" s="28">
        <f t="shared" si="23"/>
        <v>5089146.0893855048</v>
      </c>
      <c r="O123">
        <v>24</v>
      </c>
      <c r="P123" t="s">
        <v>40</v>
      </c>
      <c r="Q123" t="s">
        <v>18</v>
      </c>
    </row>
    <row r="124" spans="1:17" x14ac:dyDescent="0.45">
      <c r="A124">
        <v>175</v>
      </c>
      <c r="B124" t="s">
        <v>1463</v>
      </c>
      <c r="C124" t="s">
        <v>1540</v>
      </c>
      <c r="D124" t="s">
        <v>1548</v>
      </c>
      <c r="E124">
        <v>8</v>
      </c>
      <c r="F124" s="8">
        <f t="shared" si="18"/>
        <v>1.0952922077922076</v>
      </c>
      <c r="G124" s="8">
        <f t="shared" si="19"/>
        <v>1.3538898296258863</v>
      </c>
      <c r="H124" s="11">
        <v>7800</v>
      </c>
      <c r="I124" s="5">
        <f t="shared" si="20"/>
        <v>192504</v>
      </c>
      <c r="J124" s="29">
        <v>405600</v>
      </c>
      <c r="K124" s="28">
        <f t="shared" si="21"/>
        <v>10010208</v>
      </c>
      <c r="L124" s="30" cm="1">
        <f t="array" ref="L124">_xlfn.IFS(K124&gt;3898140.12,0.35,K124&gt;1299380.04,0.34,K124&gt;974535.03,0.32,K124&gt;510451,0.3,K124&gt;323862,0.2352,K124&gt;160577.65,0.2136,K124&gt;134119.41,0.1792,K124&gt;115375.9,0.16,K124&gt;65651.07,0.1088,K124&gt;7735,0.064,K124&gt;0,0.0192)</f>
        <v>0.35</v>
      </c>
      <c r="M124" s="31">
        <f t="shared" si="22"/>
        <v>6506635.2000000002</v>
      </c>
      <c r="N124" s="28">
        <f t="shared" si="23"/>
        <v>4961917.4371508677</v>
      </c>
      <c r="O124">
        <v>24</v>
      </c>
      <c r="P124" t="s">
        <v>68</v>
      </c>
      <c r="Q124" t="s">
        <v>401</v>
      </c>
    </row>
    <row r="125" spans="1:17" x14ac:dyDescent="0.45">
      <c r="A125">
        <v>724</v>
      </c>
      <c r="B125" t="s">
        <v>1463</v>
      </c>
      <c r="C125" t="s">
        <v>1800</v>
      </c>
      <c r="D125" t="s">
        <v>1806</v>
      </c>
      <c r="E125">
        <v>6</v>
      </c>
      <c r="F125" s="8">
        <f t="shared" si="18"/>
        <v>1.0952922077922076</v>
      </c>
      <c r="G125" s="8">
        <f t="shared" si="19"/>
        <v>1.3538898296258863</v>
      </c>
      <c r="H125" s="11">
        <v>7800</v>
      </c>
      <c r="I125" s="5">
        <f t="shared" si="20"/>
        <v>192504</v>
      </c>
      <c r="J125" s="29">
        <v>405600</v>
      </c>
      <c r="K125" s="28">
        <f t="shared" si="21"/>
        <v>10010208</v>
      </c>
      <c r="L125" s="30" cm="1">
        <f t="array" ref="L125">_xlfn.IFS(K125&gt;3898140.12,0.35,K125&gt;1299380.04,0.34,K125&gt;974535.03,0.32,K125&gt;510451,0.3,K125&gt;323862,0.2352,K125&gt;160577.65,0.2136,K125&gt;134119.41,0.1792,K125&gt;115375.9,0.16,K125&gt;65651.07,0.1088,K125&gt;7735,0.064,K125&gt;0,0.0192)</f>
        <v>0.35</v>
      </c>
      <c r="M125" s="31">
        <f t="shared" si="22"/>
        <v>6506635.2000000002</v>
      </c>
      <c r="N125" s="28">
        <f t="shared" si="23"/>
        <v>4961917.4371508677</v>
      </c>
      <c r="O125">
        <v>35</v>
      </c>
      <c r="P125" t="s">
        <v>28</v>
      </c>
      <c r="Q125" t="s">
        <v>18</v>
      </c>
    </row>
    <row r="126" spans="1:17" x14ac:dyDescent="0.45">
      <c r="A126">
        <v>14</v>
      </c>
      <c r="B126" t="s">
        <v>1463</v>
      </c>
      <c r="C126" t="s">
        <v>1464</v>
      </c>
      <c r="D126" t="s">
        <v>1477</v>
      </c>
      <c r="E126">
        <v>14</v>
      </c>
      <c r="F126" s="8">
        <f t="shared" si="18"/>
        <v>1.0812499999999998</v>
      </c>
      <c r="G126" s="8">
        <f t="shared" si="19"/>
        <v>1.3365322677076059</v>
      </c>
      <c r="H126" s="11">
        <v>7700</v>
      </c>
      <c r="I126" s="5">
        <f t="shared" si="20"/>
        <v>190036</v>
      </c>
      <c r="J126" s="29">
        <v>400400</v>
      </c>
      <c r="K126" s="28">
        <f t="shared" si="21"/>
        <v>9881872</v>
      </c>
      <c r="L126" s="30" cm="1">
        <f t="array" ref="L126">_xlfn.IFS(K126&gt;3898140.12,0.35,K126&gt;1299380.04,0.34,K126&gt;974535.03,0.32,K126&gt;510451,0.3,K126&gt;323862,0.2352,K126&gt;160577.65,0.2136,K126&gt;134119.41,0.1792,K126&gt;115375.9,0.16,K126&gt;65651.07,0.1088,K126&gt;7735,0.064,K126&gt;0,0.0192)</f>
        <v>0.35</v>
      </c>
      <c r="M126" s="31">
        <f t="shared" si="22"/>
        <v>6423216.7999999998</v>
      </c>
      <c r="N126" s="28">
        <f t="shared" si="23"/>
        <v>4898303.1110335477</v>
      </c>
      <c r="O126">
        <v>31</v>
      </c>
      <c r="P126" t="s">
        <v>43</v>
      </c>
      <c r="Q126" t="s">
        <v>401</v>
      </c>
    </row>
    <row r="127" spans="1:17" x14ac:dyDescent="0.45">
      <c r="A127">
        <v>564</v>
      </c>
      <c r="B127" t="s">
        <v>1463</v>
      </c>
      <c r="C127" t="s">
        <v>1723</v>
      </c>
      <c r="D127" t="s">
        <v>1731</v>
      </c>
      <c r="E127">
        <v>9</v>
      </c>
      <c r="F127" s="8">
        <f t="shared" si="18"/>
        <v>1.0812499999999998</v>
      </c>
      <c r="G127" s="8">
        <f t="shared" si="19"/>
        <v>1.3365322677076059</v>
      </c>
      <c r="H127" s="11">
        <v>7700</v>
      </c>
      <c r="I127" s="5">
        <f t="shared" si="20"/>
        <v>190036</v>
      </c>
      <c r="J127" s="29">
        <v>400400</v>
      </c>
      <c r="K127" s="28">
        <f t="shared" si="21"/>
        <v>9881872</v>
      </c>
      <c r="L127" s="30" cm="1">
        <f t="array" ref="L127">_xlfn.IFS(K127&gt;3898140.12,0.35,K127&gt;1299380.04,0.34,K127&gt;974535.03,0.32,K127&gt;510451,0.3,K127&gt;323862,0.2352,K127&gt;160577.65,0.2136,K127&gt;134119.41,0.1792,K127&gt;115375.9,0.16,K127&gt;65651.07,0.1088,K127&gt;7735,0.064,K127&gt;0,0.0192)</f>
        <v>0.35</v>
      </c>
      <c r="M127" s="31">
        <f t="shared" si="22"/>
        <v>6423216.7999999998</v>
      </c>
      <c r="N127" s="28">
        <f t="shared" si="23"/>
        <v>4898303.1110335477</v>
      </c>
      <c r="O127">
        <v>28</v>
      </c>
      <c r="P127" t="s">
        <v>70</v>
      </c>
      <c r="Q127" t="s">
        <v>401</v>
      </c>
    </row>
    <row r="128" spans="1:17" x14ac:dyDescent="0.45">
      <c r="A128">
        <v>228</v>
      </c>
      <c r="B128" t="s">
        <v>1463</v>
      </c>
      <c r="C128" t="s">
        <v>1566</v>
      </c>
      <c r="D128" t="s">
        <v>1568</v>
      </c>
      <c r="E128">
        <v>2</v>
      </c>
      <c r="F128" s="8">
        <f t="shared" si="18"/>
        <v>1.0531655844155843</v>
      </c>
      <c r="G128" s="8">
        <f t="shared" si="19"/>
        <v>1.3018171438710446</v>
      </c>
      <c r="H128" s="11">
        <v>7500</v>
      </c>
      <c r="I128" s="5">
        <f t="shared" si="20"/>
        <v>185100</v>
      </c>
      <c r="J128" s="29">
        <v>390000</v>
      </c>
      <c r="K128" s="28">
        <f t="shared" si="21"/>
        <v>9625200</v>
      </c>
      <c r="L128" s="30" cm="1">
        <f t="array" ref="L128">_xlfn.IFS(K128&gt;3898140.12,0.35,K128&gt;1299380.04,0.34,K128&gt;974535.03,0.32,K128&gt;510451,0.3,K128&gt;323862,0.2352,K128&gt;160577.65,0.2136,K128&gt;134119.41,0.1792,K128&gt;115375.9,0.16,K128&gt;65651.07,0.1088,K128&gt;7735,0.064,K128&gt;0,0.0192)</f>
        <v>0.35</v>
      </c>
      <c r="M128" s="31">
        <f t="shared" si="22"/>
        <v>6256380</v>
      </c>
      <c r="N128" s="28">
        <f t="shared" si="23"/>
        <v>4771074.4587989105</v>
      </c>
      <c r="O128">
        <v>22</v>
      </c>
      <c r="P128" t="s">
        <v>30</v>
      </c>
      <c r="Q128" t="s">
        <v>34</v>
      </c>
    </row>
    <row r="129" spans="1:17" x14ac:dyDescent="0.45">
      <c r="A129">
        <v>725</v>
      </c>
      <c r="B129" t="s">
        <v>1463</v>
      </c>
      <c r="C129" t="s">
        <v>1800</v>
      </c>
      <c r="D129" t="s">
        <v>1807</v>
      </c>
      <c r="E129">
        <v>7</v>
      </c>
      <c r="F129" s="8">
        <f t="shared" si="18"/>
        <v>1.0531655844155843</v>
      </c>
      <c r="G129" s="8">
        <f t="shared" si="19"/>
        <v>1.3018171438710446</v>
      </c>
      <c r="H129" s="11">
        <v>7500</v>
      </c>
      <c r="I129" s="5">
        <f t="shared" si="20"/>
        <v>185100</v>
      </c>
      <c r="J129" s="29">
        <v>390000</v>
      </c>
      <c r="K129" s="28">
        <f t="shared" si="21"/>
        <v>9625200</v>
      </c>
      <c r="L129" s="30" cm="1">
        <f t="array" ref="L129">_xlfn.IFS(K129&gt;3898140.12,0.35,K129&gt;1299380.04,0.34,K129&gt;974535.03,0.32,K129&gt;510451,0.3,K129&gt;323862,0.2352,K129&gt;160577.65,0.2136,K129&gt;134119.41,0.1792,K129&gt;115375.9,0.16,K129&gt;65651.07,0.1088,K129&gt;7735,0.064,K129&gt;0,0.0192)</f>
        <v>0.35</v>
      </c>
      <c r="M129" s="31">
        <f t="shared" si="22"/>
        <v>6256380</v>
      </c>
      <c r="N129" s="28">
        <f t="shared" si="23"/>
        <v>4771074.4587989105</v>
      </c>
      <c r="O129">
        <v>34</v>
      </c>
      <c r="P129" t="s">
        <v>20</v>
      </c>
      <c r="Q129" t="s">
        <v>104</v>
      </c>
    </row>
    <row r="130" spans="1:17" x14ac:dyDescent="0.45">
      <c r="A130">
        <v>898</v>
      </c>
      <c r="B130" t="s">
        <v>1463</v>
      </c>
      <c r="C130" t="s">
        <v>1876</v>
      </c>
      <c r="D130" t="s">
        <v>1894</v>
      </c>
      <c r="E130">
        <v>18</v>
      </c>
      <c r="F130" s="8">
        <f t="shared" ref="F130:F193" si="24">K130/$T$7</f>
        <v>1.0531655844155843</v>
      </c>
      <c r="G130" s="8">
        <f t="shared" ref="G130:G193" si="25">K130/$T$6</f>
        <v>1.3018171438710446</v>
      </c>
      <c r="H130" s="11">
        <v>7500</v>
      </c>
      <c r="I130" s="5">
        <f t="shared" ref="I130:I193" si="26">H130*$S$3</f>
        <v>185100</v>
      </c>
      <c r="J130" s="29">
        <v>390000</v>
      </c>
      <c r="K130" s="28">
        <f t="shared" ref="K130:K193" si="27">J130*$S$3</f>
        <v>9625200</v>
      </c>
      <c r="L130" s="30" cm="1">
        <f t="array" ref="L130">_xlfn.IFS(K130&gt;3898140.12,0.35,K130&gt;1299380.04,0.34,K130&gt;974535.03,0.32,K130&gt;510451,0.3,K130&gt;323862,0.2352,K130&gt;160577.65,0.2136,K130&gt;134119.41,0.1792,K130&gt;115375.9,0.16,K130&gt;65651.07,0.1088,K130&gt;7735,0.064,K130&gt;0,0.0192)</f>
        <v>0.35</v>
      </c>
      <c r="M130" s="31">
        <f t="shared" ref="M130:M193" si="28">K130*(1-L130)</f>
        <v>6256380</v>
      </c>
      <c r="N130" s="28">
        <f t="shared" ref="N130:N193" si="29">M130*$W$3</f>
        <v>4771074.4587989105</v>
      </c>
      <c r="O130">
        <v>23</v>
      </c>
      <c r="P130" t="s">
        <v>72</v>
      </c>
      <c r="Q130" t="s">
        <v>401</v>
      </c>
    </row>
    <row r="131" spans="1:17" x14ac:dyDescent="0.45">
      <c r="A131">
        <v>300</v>
      </c>
      <c r="B131" t="s">
        <v>1463</v>
      </c>
      <c r="C131" t="s">
        <v>1592</v>
      </c>
      <c r="D131" t="s">
        <v>1602</v>
      </c>
      <c r="E131">
        <v>10</v>
      </c>
      <c r="F131" s="8">
        <f t="shared" si="24"/>
        <v>1.0391233766233765</v>
      </c>
      <c r="G131" s="8">
        <f t="shared" si="25"/>
        <v>1.284459581952764</v>
      </c>
      <c r="H131" s="11">
        <v>7400</v>
      </c>
      <c r="I131" s="5">
        <f t="shared" si="26"/>
        <v>182632</v>
      </c>
      <c r="J131" s="29">
        <v>384800</v>
      </c>
      <c r="K131" s="28">
        <f t="shared" si="27"/>
        <v>9496864</v>
      </c>
      <c r="L131" s="30" cm="1">
        <f t="array" ref="L131">_xlfn.IFS(K131&gt;3898140.12,0.35,K131&gt;1299380.04,0.34,K131&gt;974535.03,0.32,K131&gt;510451,0.3,K131&gt;323862,0.2352,K131&gt;160577.65,0.2136,K131&gt;134119.41,0.1792,K131&gt;115375.9,0.16,K131&gt;65651.07,0.1088,K131&gt;7735,0.064,K131&gt;0,0.0192)</f>
        <v>0.35</v>
      </c>
      <c r="M131" s="31">
        <f t="shared" si="28"/>
        <v>6172961.6000000006</v>
      </c>
      <c r="N131" s="28">
        <f t="shared" si="29"/>
        <v>4707460.1326815924</v>
      </c>
      <c r="O131">
        <v>26</v>
      </c>
      <c r="P131" t="s">
        <v>17</v>
      </c>
      <c r="Q131" t="s">
        <v>106</v>
      </c>
    </row>
    <row r="132" spans="1:17" x14ac:dyDescent="0.45">
      <c r="A132">
        <v>407</v>
      </c>
      <c r="B132" t="s">
        <v>1463</v>
      </c>
      <c r="C132" t="s">
        <v>1644</v>
      </c>
      <c r="D132" t="s">
        <v>1660</v>
      </c>
      <c r="E132">
        <v>15</v>
      </c>
      <c r="F132" s="8">
        <f t="shared" si="24"/>
        <v>1.0391233766233765</v>
      </c>
      <c r="G132" s="8">
        <f t="shared" si="25"/>
        <v>1.284459581952764</v>
      </c>
      <c r="H132" s="11">
        <v>7400</v>
      </c>
      <c r="I132" s="5">
        <f t="shared" si="26"/>
        <v>182632</v>
      </c>
      <c r="J132" s="29">
        <v>384800</v>
      </c>
      <c r="K132" s="28">
        <f t="shared" si="27"/>
        <v>9496864</v>
      </c>
      <c r="L132" s="30" cm="1">
        <f t="array" ref="L132">_xlfn.IFS(K132&gt;3898140.12,0.35,K132&gt;1299380.04,0.34,K132&gt;974535.03,0.32,K132&gt;510451,0.3,K132&gt;323862,0.2352,K132&gt;160577.65,0.2136,K132&gt;134119.41,0.1792,K132&gt;115375.9,0.16,K132&gt;65651.07,0.1088,K132&gt;7735,0.064,K132&gt;0,0.0192)</f>
        <v>0.35</v>
      </c>
      <c r="M132" s="31">
        <f t="shared" si="28"/>
        <v>6172961.6000000006</v>
      </c>
      <c r="N132" s="28">
        <f t="shared" si="29"/>
        <v>4707460.1326815924</v>
      </c>
      <c r="O132">
        <v>24</v>
      </c>
      <c r="P132" t="s">
        <v>73</v>
      </c>
      <c r="Q132" t="s">
        <v>104</v>
      </c>
    </row>
    <row r="133" spans="1:17" x14ac:dyDescent="0.45">
      <c r="A133">
        <v>453</v>
      </c>
      <c r="B133" t="s">
        <v>1463</v>
      </c>
      <c r="C133" t="s">
        <v>1671</v>
      </c>
      <c r="D133" t="s">
        <v>1673</v>
      </c>
      <c r="E133">
        <v>2</v>
      </c>
      <c r="F133" s="8">
        <f t="shared" si="24"/>
        <v>1.0391233766233765</v>
      </c>
      <c r="G133" s="8">
        <f t="shared" si="25"/>
        <v>1.284459581952764</v>
      </c>
      <c r="H133" s="11">
        <v>7400</v>
      </c>
      <c r="I133" s="5">
        <f t="shared" si="26"/>
        <v>182632</v>
      </c>
      <c r="J133" s="29">
        <v>384800</v>
      </c>
      <c r="K133" s="28">
        <f t="shared" si="27"/>
        <v>9496864</v>
      </c>
      <c r="L133" s="30" cm="1">
        <f t="array" ref="L133">_xlfn.IFS(K133&gt;3898140.12,0.35,K133&gt;1299380.04,0.34,K133&gt;974535.03,0.32,K133&gt;510451,0.3,K133&gt;323862,0.2352,K133&gt;160577.65,0.2136,K133&gt;134119.41,0.1792,K133&gt;115375.9,0.16,K133&gt;65651.07,0.1088,K133&gt;7735,0.064,K133&gt;0,0.0192)</f>
        <v>0.35</v>
      </c>
      <c r="M133" s="31">
        <f t="shared" si="28"/>
        <v>6172961.6000000006</v>
      </c>
      <c r="N133" s="28">
        <f t="shared" si="29"/>
        <v>4707460.1326815924</v>
      </c>
      <c r="O133">
        <v>30</v>
      </c>
      <c r="P133" t="s">
        <v>26</v>
      </c>
      <c r="Q133" t="s">
        <v>401</v>
      </c>
    </row>
    <row r="134" spans="1:17" x14ac:dyDescent="0.45">
      <c r="A134">
        <v>937</v>
      </c>
      <c r="B134" t="s">
        <v>1463</v>
      </c>
      <c r="C134" t="s">
        <v>1902</v>
      </c>
      <c r="D134" t="s">
        <v>1906</v>
      </c>
      <c r="E134">
        <v>5</v>
      </c>
      <c r="F134" s="8">
        <f t="shared" si="24"/>
        <v>1.0391233766233765</v>
      </c>
      <c r="G134" s="8">
        <f t="shared" si="25"/>
        <v>1.284459581952764</v>
      </c>
      <c r="H134" s="11">
        <v>7400</v>
      </c>
      <c r="I134" s="5">
        <f t="shared" si="26"/>
        <v>182632</v>
      </c>
      <c r="J134" s="29">
        <v>384800</v>
      </c>
      <c r="K134" s="28">
        <f t="shared" si="27"/>
        <v>9496864</v>
      </c>
      <c r="L134" s="30" cm="1">
        <f t="array" ref="L134">_xlfn.IFS(K134&gt;3898140.12,0.35,K134&gt;1299380.04,0.34,K134&gt;974535.03,0.32,K134&gt;510451,0.3,K134&gt;323862,0.2352,K134&gt;160577.65,0.2136,K134&gt;134119.41,0.1792,K134&gt;115375.9,0.16,K134&gt;65651.07,0.1088,K134&gt;7735,0.064,K134&gt;0,0.0192)</f>
        <v>0.35</v>
      </c>
      <c r="M134" s="31">
        <f t="shared" si="28"/>
        <v>6172961.6000000006</v>
      </c>
      <c r="N134" s="28">
        <f t="shared" si="29"/>
        <v>4707460.1326815924</v>
      </c>
      <c r="O134">
        <v>28</v>
      </c>
      <c r="P134" t="s">
        <v>43</v>
      </c>
      <c r="Q134" t="s">
        <v>18</v>
      </c>
    </row>
    <row r="135" spans="1:17" x14ac:dyDescent="0.45">
      <c r="A135">
        <v>301</v>
      </c>
      <c r="B135" t="s">
        <v>1463</v>
      </c>
      <c r="C135" t="s">
        <v>1592</v>
      </c>
      <c r="D135" t="s">
        <v>1603</v>
      </c>
      <c r="E135">
        <v>11</v>
      </c>
      <c r="F135" s="8">
        <f t="shared" si="24"/>
        <v>1.0250811688311687</v>
      </c>
      <c r="G135" s="8">
        <f t="shared" si="25"/>
        <v>1.2671020200344834</v>
      </c>
      <c r="H135" s="11">
        <v>7300</v>
      </c>
      <c r="I135" s="5">
        <f t="shared" si="26"/>
        <v>180164</v>
      </c>
      <c r="J135" s="29">
        <v>379600</v>
      </c>
      <c r="K135" s="28">
        <f t="shared" si="27"/>
        <v>9368528</v>
      </c>
      <c r="L135" s="30" cm="1">
        <f t="array" ref="L135">_xlfn.IFS(K135&gt;3898140.12,0.35,K135&gt;1299380.04,0.34,K135&gt;974535.03,0.32,K135&gt;510451,0.3,K135&gt;323862,0.2352,K135&gt;160577.65,0.2136,K135&gt;134119.41,0.1792,K135&gt;115375.9,0.16,K135&gt;65651.07,0.1088,K135&gt;7735,0.064,K135&gt;0,0.0192)</f>
        <v>0.35</v>
      </c>
      <c r="M135" s="31">
        <f t="shared" si="28"/>
        <v>6089543.2000000002</v>
      </c>
      <c r="N135" s="28">
        <f t="shared" si="29"/>
        <v>4643845.8065642733</v>
      </c>
      <c r="O135">
        <v>26</v>
      </c>
      <c r="P135" t="s">
        <v>166</v>
      </c>
      <c r="Q135" t="s">
        <v>34</v>
      </c>
    </row>
    <row r="136" spans="1:17" x14ac:dyDescent="0.45">
      <c r="A136">
        <v>356</v>
      </c>
      <c r="B136" t="s">
        <v>1463</v>
      </c>
      <c r="C136" t="s">
        <v>1619</v>
      </c>
      <c r="D136" t="s">
        <v>1632</v>
      </c>
      <c r="E136">
        <v>14</v>
      </c>
      <c r="F136" s="8">
        <f t="shared" si="24"/>
        <v>1.0250811688311687</v>
      </c>
      <c r="G136" s="8">
        <f t="shared" si="25"/>
        <v>1.2671020200344834</v>
      </c>
      <c r="H136" s="11">
        <v>7300</v>
      </c>
      <c r="I136" s="5">
        <f t="shared" si="26"/>
        <v>180164</v>
      </c>
      <c r="J136" s="29">
        <v>379600</v>
      </c>
      <c r="K136" s="28">
        <f t="shared" si="27"/>
        <v>9368528</v>
      </c>
      <c r="L136" s="30" cm="1">
        <f t="array" ref="L136">_xlfn.IFS(K136&gt;3898140.12,0.35,K136&gt;1299380.04,0.34,K136&gt;974535.03,0.32,K136&gt;510451,0.3,K136&gt;323862,0.2352,K136&gt;160577.65,0.2136,K136&gt;134119.41,0.1792,K136&gt;115375.9,0.16,K136&gt;65651.07,0.1088,K136&gt;7735,0.064,K136&gt;0,0.0192)</f>
        <v>0.35</v>
      </c>
      <c r="M136" s="31">
        <f t="shared" si="28"/>
        <v>6089543.2000000002</v>
      </c>
      <c r="N136" s="28">
        <f t="shared" si="29"/>
        <v>4643845.8065642733</v>
      </c>
      <c r="O136">
        <v>23</v>
      </c>
      <c r="P136" t="s">
        <v>45</v>
      </c>
      <c r="Q136" t="s">
        <v>34</v>
      </c>
    </row>
    <row r="137" spans="1:17" x14ac:dyDescent="0.45">
      <c r="A137">
        <v>565</v>
      </c>
      <c r="B137" t="s">
        <v>1463</v>
      </c>
      <c r="C137" t="s">
        <v>1723</v>
      </c>
      <c r="D137" t="s">
        <v>1732</v>
      </c>
      <c r="E137">
        <v>10</v>
      </c>
      <c r="F137" s="8">
        <f t="shared" si="24"/>
        <v>1.0250811688311687</v>
      </c>
      <c r="G137" s="8">
        <f t="shared" si="25"/>
        <v>1.2671020200344834</v>
      </c>
      <c r="H137" s="11">
        <v>7300</v>
      </c>
      <c r="I137" s="5">
        <f t="shared" si="26"/>
        <v>180164</v>
      </c>
      <c r="J137" s="29">
        <v>379600</v>
      </c>
      <c r="K137" s="28">
        <f t="shared" si="27"/>
        <v>9368528</v>
      </c>
      <c r="L137" s="30" cm="1">
        <f t="array" ref="L137">_xlfn.IFS(K137&gt;3898140.12,0.35,K137&gt;1299380.04,0.34,K137&gt;974535.03,0.32,K137&gt;510451,0.3,K137&gt;323862,0.2352,K137&gt;160577.65,0.2136,K137&gt;134119.41,0.1792,K137&gt;115375.9,0.16,K137&gt;65651.07,0.1088,K137&gt;7735,0.064,K137&gt;0,0.0192)</f>
        <v>0.35</v>
      </c>
      <c r="M137" s="31">
        <f t="shared" si="28"/>
        <v>6089543.2000000002</v>
      </c>
      <c r="N137" s="28">
        <f t="shared" si="29"/>
        <v>4643845.8065642733</v>
      </c>
      <c r="O137">
        <v>30</v>
      </c>
      <c r="P137" t="s">
        <v>73</v>
      </c>
      <c r="Q137" t="s">
        <v>104</v>
      </c>
    </row>
    <row r="138" spans="1:17" x14ac:dyDescent="0.45">
      <c r="A138">
        <v>726</v>
      </c>
      <c r="B138" t="s">
        <v>1463</v>
      </c>
      <c r="C138" t="s">
        <v>1800</v>
      </c>
      <c r="D138" t="s">
        <v>1808</v>
      </c>
      <c r="E138">
        <v>8</v>
      </c>
      <c r="F138" s="8">
        <f t="shared" si="24"/>
        <v>1.0250811688311687</v>
      </c>
      <c r="G138" s="8">
        <f t="shared" si="25"/>
        <v>1.2671020200344834</v>
      </c>
      <c r="H138" s="11">
        <v>7300</v>
      </c>
      <c r="I138" s="5">
        <f t="shared" si="26"/>
        <v>180164</v>
      </c>
      <c r="J138" s="29">
        <v>379600</v>
      </c>
      <c r="K138" s="28">
        <f t="shared" si="27"/>
        <v>9368528</v>
      </c>
      <c r="L138" s="30" cm="1">
        <f t="array" ref="L138">_xlfn.IFS(K138&gt;3898140.12,0.35,K138&gt;1299380.04,0.34,K138&gt;974535.03,0.32,K138&gt;510451,0.3,K138&gt;323862,0.2352,K138&gt;160577.65,0.2136,K138&gt;134119.41,0.1792,K138&gt;115375.9,0.16,K138&gt;65651.07,0.1088,K138&gt;7735,0.064,K138&gt;0,0.0192)</f>
        <v>0.35</v>
      </c>
      <c r="M138" s="31">
        <f t="shared" si="28"/>
        <v>6089543.2000000002</v>
      </c>
      <c r="N138" s="28">
        <f t="shared" si="29"/>
        <v>4643845.8065642733</v>
      </c>
      <c r="O138">
        <v>26</v>
      </c>
      <c r="P138" t="s">
        <v>52</v>
      </c>
      <c r="Q138" t="s">
        <v>104</v>
      </c>
    </row>
    <row r="139" spans="1:17" x14ac:dyDescent="0.45">
      <c r="A139">
        <v>779</v>
      </c>
      <c r="B139" t="s">
        <v>1463</v>
      </c>
      <c r="C139" t="s">
        <v>1827</v>
      </c>
      <c r="D139" t="s">
        <v>1833</v>
      </c>
      <c r="E139">
        <v>7</v>
      </c>
      <c r="F139" s="8">
        <f t="shared" si="24"/>
        <v>1.0250811688311687</v>
      </c>
      <c r="G139" s="8">
        <f t="shared" si="25"/>
        <v>1.2671020200344834</v>
      </c>
      <c r="H139" s="11">
        <v>7300</v>
      </c>
      <c r="I139" s="5">
        <f t="shared" si="26"/>
        <v>180164</v>
      </c>
      <c r="J139" s="29">
        <v>379600</v>
      </c>
      <c r="K139" s="28">
        <f t="shared" si="27"/>
        <v>9368528</v>
      </c>
      <c r="L139" s="30" cm="1">
        <f t="array" ref="L139">_xlfn.IFS(K139&gt;3898140.12,0.35,K139&gt;1299380.04,0.34,K139&gt;974535.03,0.32,K139&gt;510451,0.3,K139&gt;323862,0.2352,K139&gt;160577.65,0.2136,K139&gt;134119.41,0.1792,K139&gt;115375.9,0.16,K139&gt;65651.07,0.1088,K139&gt;7735,0.064,K139&gt;0,0.0192)</f>
        <v>0.35</v>
      </c>
      <c r="M139" s="31">
        <f t="shared" si="28"/>
        <v>6089543.2000000002</v>
      </c>
      <c r="N139" s="28">
        <f t="shared" si="29"/>
        <v>4643845.8065642733</v>
      </c>
      <c r="O139">
        <v>28</v>
      </c>
      <c r="P139" t="s">
        <v>50</v>
      </c>
      <c r="Q139" t="s">
        <v>18</v>
      </c>
    </row>
    <row r="140" spans="1:17" x14ac:dyDescent="0.45">
      <c r="A140">
        <v>938</v>
      </c>
      <c r="B140" t="s">
        <v>1463</v>
      </c>
      <c r="C140" t="s">
        <v>1902</v>
      </c>
      <c r="D140" t="s">
        <v>1907</v>
      </c>
      <c r="E140">
        <v>6</v>
      </c>
      <c r="F140" s="8">
        <f t="shared" si="24"/>
        <v>1.0250811688311687</v>
      </c>
      <c r="G140" s="8">
        <f t="shared" si="25"/>
        <v>1.2671020200344834</v>
      </c>
      <c r="H140" s="11">
        <v>7300</v>
      </c>
      <c r="I140" s="5">
        <f t="shared" si="26"/>
        <v>180164</v>
      </c>
      <c r="J140" s="29">
        <v>379600</v>
      </c>
      <c r="K140" s="28">
        <f t="shared" si="27"/>
        <v>9368528</v>
      </c>
      <c r="L140" s="30" cm="1">
        <f t="array" ref="L140">_xlfn.IFS(K140&gt;3898140.12,0.35,K140&gt;1299380.04,0.34,K140&gt;974535.03,0.32,K140&gt;510451,0.3,K140&gt;323862,0.2352,K140&gt;160577.65,0.2136,K140&gt;134119.41,0.1792,K140&gt;115375.9,0.16,K140&gt;65651.07,0.1088,K140&gt;7735,0.064,K140&gt;0,0.0192)</f>
        <v>0.35</v>
      </c>
      <c r="M140" s="31">
        <f t="shared" si="28"/>
        <v>6089543.2000000002</v>
      </c>
      <c r="N140" s="28">
        <f t="shared" si="29"/>
        <v>4643845.8065642733</v>
      </c>
      <c r="O140">
        <v>31</v>
      </c>
      <c r="P140" t="s">
        <v>26</v>
      </c>
      <c r="Q140" t="s">
        <v>147</v>
      </c>
    </row>
    <row r="141" spans="1:17" x14ac:dyDescent="0.45">
      <c r="A141">
        <v>676</v>
      </c>
      <c r="B141" t="s">
        <v>1463</v>
      </c>
      <c r="C141" t="s">
        <v>1775</v>
      </c>
      <c r="D141" t="s">
        <v>1777</v>
      </c>
      <c r="E141">
        <v>2</v>
      </c>
      <c r="F141" s="8">
        <f t="shared" si="24"/>
        <v>1.0110389610389607</v>
      </c>
      <c r="G141" s="8">
        <f t="shared" si="25"/>
        <v>1.2497444581162029</v>
      </c>
      <c r="H141" s="11">
        <v>7200</v>
      </c>
      <c r="I141" s="5">
        <f t="shared" si="26"/>
        <v>177696</v>
      </c>
      <c r="J141" s="29">
        <v>374400</v>
      </c>
      <c r="K141" s="28">
        <f t="shared" si="27"/>
        <v>9240192</v>
      </c>
      <c r="L141" s="30" cm="1">
        <f t="array" ref="L141">_xlfn.IFS(K141&gt;3898140.12,0.35,K141&gt;1299380.04,0.34,K141&gt;974535.03,0.32,K141&gt;510451,0.3,K141&gt;323862,0.2352,K141&gt;160577.65,0.2136,K141&gt;134119.41,0.1792,K141&gt;115375.9,0.16,K141&gt;65651.07,0.1088,K141&gt;7735,0.064,K141&gt;0,0.0192)</f>
        <v>0.35</v>
      </c>
      <c r="M141" s="31">
        <f t="shared" si="28"/>
        <v>6006124.7999999998</v>
      </c>
      <c r="N141" s="28">
        <f t="shared" si="29"/>
        <v>4580231.4804469543</v>
      </c>
      <c r="O141">
        <v>31</v>
      </c>
      <c r="P141" t="s">
        <v>50</v>
      </c>
      <c r="Q141" t="s">
        <v>106</v>
      </c>
    </row>
    <row r="142" spans="1:17" x14ac:dyDescent="0.45">
      <c r="A142">
        <v>939</v>
      </c>
      <c r="B142" t="s">
        <v>1463</v>
      </c>
      <c r="C142" t="s">
        <v>1902</v>
      </c>
      <c r="D142" t="s">
        <v>1908</v>
      </c>
      <c r="E142">
        <v>7</v>
      </c>
      <c r="F142" s="8">
        <f t="shared" si="24"/>
        <v>1.0110389610389607</v>
      </c>
      <c r="G142" s="8">
        <f t="shared" si="25"/>
        <v>1.2497444581162029</v>
      </c>
      <c r="H142" s="11">
        <v>7200</v>
      </c>
      <c r="I142" s="5">
        <f t="shared" si="26"/>
        <v>177696</v>
      </c>
      <c r="J142" s="29">
        <v>374400</v>
      </c>
      <c r="K142" s="28">
        <f t="shared" si="27"/>
        <v>9240192</v>
      </c>
      <c r="L142" s="30" cm="1">
        <f t="array" ref="L142">_xlfn.IFS(K142&gt;3898140.12,0.35,K142&gt;1299380.04,0.34,K142&gt;974535.03,0.32,K142&gt;510451,0.3,K142&gt;323862,0.2352,K142&gt;160577.65,0.2136,K142&gt;134119.41,0.1792,K142&gt;115375.9,0.16,K142&gt;65651.07,0.1088,K142&gt;7735,0.064,K142&gt;0,0.0192)</f>
        <v>0.35</v>
      </c>
      <c r="M142" s="31">
        <f t="shared" si="28"/>
        <v>6006124.7999999998</v>
      </c>
      <c r="N142" s="28">
        <f t="shared" si="29"/>
        <v>4580231.4804469543</v>
      </c>
      <c r="O142">
        <v>28</v>
      </c>
      <c r="P142" t="s">
        <v>28</v>
      </c>
      <c r="Q142" t="s">
        <v>401</v>
      </c>
    </row>
    <row r="143" spans="1:17" x14ac:dyDescent="0.45">
      <c r="A143">
        <v>63</v>
      </c>
      <c r="B143" t="s">
        <v>1463</v>
      </c>
      <c r="C143" t="s">
        <v>1489</v>
      </c>
      <c r="D143" t="s">
        <v>1494</v>
      </c>
      <c r="E143">
        <v>5</v>
      </c>
      <c r="F143" s="8">
        <f t="shared" si="24"/>
        <v>0.99699675324675308</v>
      </c>
      <c r="G143" s="8">
        <f t="shared" si="25"/>
        <v>1.2323868961979223</v>
      </c>
      <c r="H143" s="11">
        <v>7100</v>
      </c>
      <c r="I143" s="5">
        <f t="shared" si="26"/>
        <v>175228</v>
      </c>
      <c r="J143" s="29">
        <v>369200</v>
      </c>
      <c r="K143" s="28">
        <f t="shared" si="27"/>
        <v>9111856</v>
      </c>
      <c r="L143" s="30" cm="1">
        <f t="array" ref="L143">_xlfn.IFS(K143&gt;3898140.12,0.35,K143&gt;1299380.04,0.34,K143&gt;974535.03,0.32,K143&gt;510451,0.3,K143&gt;323862,0.2352,K143&gt;160577.65,0.2136,K143&gt;134119.41,0.1792,K143&gt;115375.9,0.16,K143&gt;65651.07,0.1088,K143&gt;7735,0.064,K143&gt;0,0.0192)</f>
        <v>0.35</v>
      </c>
      <c r="M143" s="31">
        <f t="shared" si="28"/>
        <v>5922706.4000000004</v>
      </c>
      <c r="N143" s="28">
        <f t="shared" si="29"/>
        <v>4516617.1543296361</v>
      </c>
      <c r="O143">
        <v>27</v>
      </c>
      <c r="P143" t="s">
        <v>65</v>
      </c>
      <c r="Q143" t="s">
        <v>401</v>
      </c>
    </row>
    <row r="144" spans="1:17" x14ac:dyDescent="0.45">
      <c r="A144">
        <v>176</v>
      </c>
      <c r="B144" t="s">
        <v>1463</v>
      </c>
      <c r="C144" t="s">
        <v>1540</v>
      </c>
      <c r="D144" t="s">
        <v>1549</v>
      </c>
      <c r="E144">
        <v>9</v>
      </c>
      <c r="F144" s="8">
        <f t="shared" si="24"/>
        <v>0.99699675324675308</v>
      </c>
      <c r="G144" s="8">
        <f t="shared" si="25"/>
        <v>1.2323868961979223</v>
      </c>
      <c r="H144" s="11">
        <v>7100</v>
      </c>
      <c r="I144" s="5">
        <f t="shared" si="26"/>
        <v>175228</v>
      </c>
      <c r="J144" s="29">
        <v>369200</v>
      </c>
      <c r="K144" s="28">
        <f t="shared" si="27"/>
        <v>9111856</v>
      </c>
      <c r="L144" s="30" cm="1">
        <f t="array" ref="L144">_xlfn.IFS(K144&gt;3898140.12,0.35,K144&gt;1299380.04,0.34,K144&gt;974535.03,0.32,K144&gt;510451,0.3,K144&gt;323862,0.2352,K144&gt;160577.65,0.2136,K144&gt;134119.41,0.1792,K144&gt;115375.9,0.16,K144&gt;65651.07,0.1088,K144&gt;7735,0.064,K144&gt;0,0.0192)</f>
        <v>0.35</v>
      </c>
      <c r="M144" s="31">
        <f t="shared" si="28"/>
        <v>5922706.4000000004</v>
      </c>
      <c r="N144" s="28">
        <f t="shared" si="29"/>
        <v>4516617.1543296361</v>
      </c>
      <c r="O144">
        <v>25</v>
      </c>
      <c r="P144" t="s">
        <v>26</v>
      </c>
      <c r="Q144" t="s">
        <v>401</v>
      </c>
    </row>
    <row r="145" spans="1:17" x14ac:dyDescent="0.45">
      <c r="A145">
        <v>229</v>
      </c>
      <c r="B145" t="s">
        <v>1463</v>
      </c>
      <c r="C145" t="s">
        <v>1566</v>
      </c>
      <c r="D145" t="s">
        <v>1569</v>
      </c>
      <c r="E145">
        <v>3</v>
      </c>
      <c r="F145" s="8">
        <f t="shared" si="24"/>
        <v>0.99699675324675308</v>
      </c>
      <c r="G145" s="8">
        <f t="shared" si="25"/>
        <v>1.2323868961979223</v>
      </c>
      <c r="H145" s="11">
        <v>7100</v>
      </c>
      <c r="I145" s="5">
        <f t="shared" si="26"/>
        <v>175228</v>
      </c>
      <c r="J145" s="29">
        <v>369200</v>
      </c>
      <c r="K145" s="28">
        <f t="shared" si="27"/>
        <v>9111856</v>
      </c>
      <c r="L145" s="30" cm="1">
        <f t="array" ref="L145">_xlfn.IFS(K145&gt;3898140.12,0.35,K145&gt;1299380.04,0.34,K145&gt;974535.03,0.32,K145&gt;510451,0.3,K145&gt;323862,0.2352,K145&gt;160577.65,0.2136,K145&gt;134119.41,0.1792,K145&gt;115375.9,0.16,K145&gt;65651.07,0.1088,K145&gt;7735,0.064,K145&gt;0,0.0192)</f>
        <v>0.35</v>
      </c>
      <c r="M145" s="31">
        <f t="shared" si="28"/>
        <v>5922706.4000000004</v>
      </c>
      <c r="N145" s="28">
        <f t="shared" si="29"/>
        <v>4516617.1543296361</v>
      </c>
      <c r="O145">
        <v>28</v>
      </c>
      <c r="P145" t="s">
        <v>73</v>
      </c>
      <c r="Q145" t="s">
        <v>401</v>
      </c>
    </row>
    <row r="146" spans="1:17" x14ac:dyDescent="0.45">
      <c r="A146">
        <v>507</v>
      </c>
      <c r="B146" t="s">
        <v>1463</v>
      </c>
      <c r="C146" t="s">
        <v>1698</v>
      </c>
      <c r="D146" t="s">
        <v>1702</v>
      </c>
      <c r="E146">
        <v>4</v>
      </c>
      <c r="F146" s="8">
        <f t="shared" si="24"/>
        <v>0.99699675324675308</v>
      </c>
      <c r="G146" s="8">
        <f t="shared" si="25"/>
        <v>1.2323868961979223</v>
      </c>
      <c r="H146" s="11">
        <v>7100</v>
      </c>
      <c r="I146" s="5">
        <f t="shared" si="26"/>
        <v>175228</v>
      </c>
      <c r="J146" s="29">
        <v>369200</v>
      </c>
      <c r="K146" s="28">
        <f t="shared" si="27"/>
        <v>9111856</v>
      </c>
      <c r="L146" s="30" cm="1">
        <f t="array" ref="L146">_xlfn.IFS(K146&gt;3898140.12,0.35,K146&gt;1299380.04,0.34,K146&gt;974535.03,0.32,K146&gt;510451,0.3,K146&gt;323862,0.2352,K146&gt;160577.65,0.2136,K146&gt;134119.41,0.1792,K146&gt;115375.9,0.16,K146&gt;65651.07,0.1088,K146&gt;7735,0.064,K146&gt;0,0.0192)</f>
        <v>0.35</v>
      </c>
      <c r="M146" s="31">
        <f t="shared" si="28"/>
        <v>5922706.4000000004</v>
      </c>
      <c r="N146" s="28">
        <f t="shared" si="29"/>
        <v>4516617.1543296361</v>
      </c>
      <c r="O146">
        <v>29</v>
      </c>
      <c r="P146" t="s">
        <v>26</v>
      </c>
      <c r="Q146" t="s">
        <v>401</v>
      </c>
    </row>
    <row r="147" spans="1:17" x14ac:dyDescent="0.45">
      <c r="A147">
        <v>612</v>
      </c>
      <c r="B147" t="s">
        <v>1463</v>
      </c>
      <c r="C147" t="s">
        <v>1748</v>
      </c>
      <c r="D147" t="s">
        <v>1753</v>
      </c>
      <c r="E147">
        <v>5</v>
      </c>
      <c r="F147" s="8">
        <f t="shared" si="24"/>
        <v>0.99699675324675308</v>
      </c>
      <c r="G147" s="8">
        <f t="shared" si="25"/>
        <v>1.2323868961979223</v>
      </c>
      <c r="H147" s="11">
        <v>7100</v>
      </c>
      <c r="I147" s="5">
        <f t="shared" si="26"/>
        <v>175228</v>
      </c>
      <c r="J147" s="29">
        <v>369200</v>
      </c>
      <c r="K147" s="28">
        <f t="shared" si="27"/>
        <v>9111856</v>
      </c>
      <c r="L147" s="30" cm="1">
        <f t="array" ref="L147">_xlfn.IFS(K147&gt;3898140.12,0.35,K147&gt;1299380.04,0.34,K147&gt;974535.03,0.32,K147&gt;510451,0.3,K147&gt;323862,0.2352,K147&gt;160577.65,0.2136,K147&gt;134119.41,0.1792,K147&gt;115375.9,0.16,K147&gt;65651.07,0.1088,K147&gt;7735,0.064,K147&gt;0,0.0192)</f>
        <v>0.35</v>
      </c>
      <c r="M147" s="31">
        <f t="shared" si="28"/>
        <v>5922706.4000000004</v>
      </c>
      <c r="N147" s="28">
        <f t="shared" si="29"/>
        <v>4516617.1543296361</v>
      </c>
      <c r="O147">
        <v>23</v>
      </c>
      <c r="P147" t="s">
        <v>63</v>
      </c>
      <c r="Q147" t="s">
        <v>401</v>
      </c>
    </row>
    <row r="148" spans="1:17" x14ac:dyDescent="0.45">
      <c r="A148">
        <v>899</v>
      </c>
      <c r="B148" t="s">
        <v>1463</v>
      </c>
      <c r="C148" t="s">
        <v>1876</v>
      </c>
      <c r="D148" t="s">
        <v>1895</v>
      </c>
      <c r="E148">
        <v>19</v>
      </c>
      <c r="F148" s="8">
        <f t="shared" si="24"/>
        <v>0.99699675324675308</v>
      </c>
      <c r="G148" s="8">
        <f t="shared" si="25"/>
        <v>1.2323868961979223</v>
      </c>
      <c r="H148" s="11">
        <v>7100</v>
      </c>
      <c r="I148" s="5">
        <f t="shared" si="26"/>
        <v>175228</v>
      </c>
      <c r="J148" s="29">
        <v>369200</v>
      </c>
      <c r="K148" s="28">
        <f t="shared" si="27"/>
        <v>9111856</v>
      </c>
      <c r="L148" s="30" cm="1">
        <f t="array" ref="L148">_xlfn.IFS(K148&gt;3898140.12,0.35,K148&gt;1299380.04,0.34,K148&gt;974535.03,0.32,K148&gt;510451,0.3,K148&gt;323862,0.2352,K148&gt;160577.65,0.2136,K148&gt;134119.41,0.1792,K148&gt;115375.9,0.16,K148&gt;65651.07,0.1088,K148&gt;7735,0.064,K148&gt;0,0.0192)</f>
        <v>0.35</v>
      </c>
      <c r="M148" s="31">
        <f t="shared" si="28"/>
        <v>5922706.4000000004</v>
      </c>
      <c r="N148" s="28">
        <f t="shared" si="29"/>
        <v>4516617.1543296361</v>
      </c>
      <c r="O148">
        <v>24</v>
      </c>
      <c r="P148" t="s">
        <v>71</v>
      </c>
      <c r="Q148" t="s">
        <v>299</v>
      </c>
    </row>
    <row r="149" spans="1:17" x14ac:dyDescent="0.45">
      <c r="A149">
        <v>177</v>
      </c>
      <c r="B149" t="s">
        <v>1463</v>
      </c>
      <c r="C149" t="s">
        <v>1540</v>
      </c>
      <c r="D149" t="s">
        <v>1550</v>
      </c>
      <c r="E149">
        <v>10</v>
      </c>
      <c r="F149" s="8">
        <f t="shared" si="24"/>
        <v>0.9829545454545453</v>
      </c>
      <c r="G149" s="8">
        <f t="shared" si="25"/>
        <v>1.2150293342796417</v>
      </c>
      <c r="H149" s="11">
        <v>7000</v>
      </c>
      <c r="I149" s="5">
        <f t="shared" si="26"/>
        <v>172760</v>
      </c>
      <c r="J149" s="29">
        <v>364000</v>
      </c>
      <c r="K149" s="28">
        <f t="shared" si="27"/>
        <v>8983520</v>
      </c>
      <c r="L149" s="30" cm="1">
        <f t="array" ref="L149">_xlfn.IFS(K149&gt;3898140.12,0.35,K149&gt;1299380.04,0.34,K149&gt;974535.03,0.32,K149&gt;510451,0.3,K149&gt;323862,0.2352,K149&gt;160577.65,0.2136,K149&gt;134119.41,0.1792,K149&gt;115375.9,0.16,K149&gt;65651.07,0.1088,K149&gt;7735,0.064,K149&gt;0,0.0192)</f>
        <v>0.35</v>
      </c>
      <c r="M149" s="31">
        <f t="shared" si="28"/>
        <v>5839288</v>
      </c>
      <c r="N149" s="28">
        <f t="shared" si="29"/>
        <v>4453002.8282123161</v>
      </c>
      <c r="O149">
        <v>31</v>
      </c>
      <c r="P149" t="s">
        <v>30</v>
      </c>
      <c r="Q149" t="s">
        <v>104</v>
      </c>
    </row>
    <row r="150" spans="1:17" x14ac:dyDescent="0.45">
      <c r="A150">
        <v>230</v>
      </c>
      <c r="B150" t="s">
        <v>1463</v>
      </c>
      <c r="C150" t="s">
        <v>1566</v>
      </c>
      <c r="D150" t="s">
        <v>1570</v>
      </c>
      <c r="E150">
        <v>4</v>
      </c>
      <c r="F150" s="8">
        <f t="shared" si="24"/>
        <v>0.9829545454545453</v>
      </c>
      <c r="G150" s="8">
        <f t="shared" si="25"/>
        <v>1.2150293342796417</v>
      </c>
      <c r="H150" s="11">
        <v>7000</v>
      </c>
      <c r="I150" s="5">
        <f t="shared" si="26"/>
        <v>172760</v>
      </c>
      <c r="J150" s="29">
        <v>364000</v>
      </c>
      <c r="K150" s="28">
        <f t="shared" si="27"/>
        <v>8983520</v>
      </c>
      <c r="L150" s="30" cm="1">
        <f t="array" ref="L150">_xlfn.IFS(K150&gt;3898140.12,0.35,K150&gt;1299380.04,0.34,K150&gt;974535.03,0.32,K150&gt;510451,0.3,K150&gt;323862,0.2352,K150&gt;160577.65,0.2136,K150&gt;134119.41,0.1792,K150&gt;115375.9,0.16,K150&gt;65651.07,0.1088,K150&gt;7735,0.064,K150&gt;0,0.0192)</f>
        <v>0.35</v>
      </c>
      <c r="M150" s="31">
        <f t="shared" si="28"/>
        <v>5839288</v>
      </c>
      <c r="N150" s="28">
        <f t="shared" si="29"/>
        <v>4453002.8282123161</v>
      </c>
      <c r="O150">
        <v>29</v>
      </c>
      <c r="P150" t="s">
        <v>17</v>
      </c>
      <c r="Q150" t="s">
        <v>401</v>
      </c>
    </row>
    <row r="151" spans="1:17" x14ac:dyDescent="0.45">
      <c r="A151">
        <v>357</v>
      </c>
      <c r="B151" t="s">
        <v>1463</v>
      </c>
      <c r="C151" t="s">
        <v>1619</v>
      </c>
      <c r="D151" t="s">
        <v>1633</v>
      </c>
      <c r="E151">
        <v>15</v>
      </c>
      <c r="F151" s="8">
        <f t="shared" si="24"/>
        <v>0.9829545454545453</v>
      </c>
      <c r="G151" s="8">
        <f t="shared" si="25"/>
        <v>1.2150293342796417</v>
      </c>
      <c r="H151" s="11">
        <v>7000</v>
      </c>
      <c r="I151" s="5">
        <f t="shared" si="26"/>
        <v>172760</v>
      </c>
      <c r="J151" s="29">
        <v>364000</v>
      </c>
      <c r="K151" s="28">
        <f t="shared" si="27"/>
        <v>8983520</v>
      </c>
      <c r="L151" s="30" cm="1">
        <f t="array" ref="L151">_xlfn.IFS(K151&gt;3898140.12,0.35,K151&gt;1299380.04,0.34,K151&gt;974535.03,0.32,K151&gt;510451,0.3,K151&gt;323862,0.2352,K151&gt;160577.65,0.2136,K151&gt;134119.41,0.1792,K151&gt;115375.9,0.16,K151&gt;65651.07,0.1088,K151&gt;7735,0.064,K151&gt;0,0.0192)</f>
        <v>0.35</v>
      </c>
      <c r="M151" s="31">
        <f t="shared" si="28"/>
        <v>5839288</v>
      </c>
      <c r="N151" s="28">
        <f t="shared" si="29"/>
        <v>4453002.8282123161</v>
      </c>
      <c r="O151">
        <v>32</v>
      </c>
      <c r="P151" t="s">
        <v>28</v>
      </c>
      <c r="Q151" t="s">
        <v>401</v>
      </c>
    </row>
    <row r="152" spans="1:17" x14ac:dyDescent="0.45">
      <c r="A152">
        <v>231</v>
      </c>
      <c r="B152" t="s">
        <v>1463</v>
      </c>
      <c r="C152" t="s">
        <v>1566</v>
      </c>
      <c r="D152" t="s">
        <v>1571</v>
      </c>
      <c r="E152">
        <v>5</v>
      </c>
      <c r="F152" s="8">
        <f t="shared" si="24"/>
        <v>0.96891233766233742</v>
      </c>
      <c r="G152" s="8">
        <f t="shared" si="25"/>
        <v>1.197671772361361</v>
      </c>
      <c r="H152" s="11">
        <v>6900</v>
      </c>
      <c r="I152" s="5">
        <f t="shared" si="26"/>
        <v>170292</v>
      </c>
      <c r="J152" s="29">
        <v>358800</v>
      </c>
      <c r="K152" s="28">
        <f t="shared" si="27"/>
        <v>8855184</v>
      </c>
      <c r="L152" s="30" cm="1">
        <f t="array" ref="L152">_xlfn.IFS(K152&gt;3898140.12,0.35,K152&gt;1299380.04,0.34,K152&gt;974535.03,0.32,K152&gt;510451,0.3,K152&gt;323862,0.2352,K152&gt;160577.65,0.2136,K152&gt;134119.41,0.1792,K152&gt;115375.9,0.16,K152&gt;65651.07,0.1088,K152&gt;7735,0.064,K152&gt;0,0.0192)</f>
        <v>0.35</v>
      </c>
      <c r="M152" s="31">
        <f t="shared" si="28"/>
        <v>5755869.6000000006</v>
      </c>
      <c r="N152" s="28">
        <f t="shared" si="29"/>
        <v>4389388.502094998</v>
      </c>
      <c r="O152">
        <v>31</v>
      </c>
      <c r="P152" t="s">
        <v>45</v>
      </c>
      <c r="Q152" t="s">
        <v>18</v>
      </c>
    </row>
    <row r="153" spans="1:17" x14ac:dyDescent="0.45">
      <c r="A153">
        <v>232</v>
      </c>
      <c r="B153" t="s">
        <v>1463</v>
      </c>
      <c r="C153" t="s">
        <v>1566</v>
      </c>
      <c r="D153" t="s">
        <v>1572</v>
      </c>
      <c r="E153">
        <v>6</v>
      </c>
      <c r="F153" s="8">
        <f t="shared" si="24"/>
        <v>0.96891233766233742</v>
      </c>
      <c r="G153" s="8">
        <f t="shared" si="25"/>
        <v>1.197671772361361</v>
      </c>
      <c r="H153" s="11">
        <v>6900</v>
      </c>
      <c r="I153" s="5">
        <f t="shared" si="26"/>
        <v>170292</v>
      </c>
      <c r="J153" s="29">
        <v>358800</v>
      </c>
      <c r="K153" s="28">
        <f t="shared" si="27"/>
        <v>8855184</v>
      </c>
      <c r="L153" s="30" cm="1">
        <f t="array" ref="L153">_xlfn.IFS(K153&gt;3898140.12,0.35,K153&gt;1299380.04,0.34,K153&gt;974535.03,0.32,K153&gt;510451,0.3,K153&gt;323862,0.2352,K153&gt;160577.65,0.2136,K153&gt;134119.41,0.1792,K153&gt;115375.9,0.16,K153&gt;65651.07,0.1088,K153&gt;7735,0.064,K153&gt;0,0.0192)</f>
        <v>0.35</v>
      </c>
      <c r="M153" s="31">
        <f t="shared" si="28"/>
        <v>5755869.6000000006</v>
      </c>
      <c r="N153" s="28">
        <f t="shared" si="29"/>
        <v>4389388.502094998</v>
      </c>
      <c r="O153">
        <v>23</v>
      </c>
      <c r="P153" t="s">
        <v>45</v>
      </c>
      <c r="Q153" t="s">
        <v>18</v>
      </c>
    </row>
    <row r="154" spans="1:17" x14ac:dyDescent="0.45">
      <c r="A154">
        <v>358</v>
      </c>
      <c r="B154" t="s">
        <v>1463</v>
      </c>
      <c r="C154" t="s">
        <v>1619</v>
      </c>
      <c r="D154" t="s">
        <v>1634</v>
      </c>
      <c r="E154">
        <v>16</v>
      </c>
      <c r="F154" s="8">
        <f t="shared" si="24"/>
        <v>0.96891233766233742</v>
      </c>
      <c r="G154" s="8">
        <f t="shared" si="25"/>
        <v>1.197671772361361</v>
      </c>
      <c r="H154" s="11">
        <v>6900</v>
      </c>
      <c r="I154" s="5">
        <f t="shared" si="26"/>
        <v>170292</v>
      </c>
      <c r="J154" s="29">
        <v>358800</v>
      </c>
      <c r="K154" s="28">
        <f t="shared" si="27"/>
        <v>8855184</v>
      </c>
      <c r="L154" s="30" cm="1">
        <f t="array" ref="L154">_xlfn.IFS(K154&gt;3898140.12,0.35,K154&gt;1299380.04,0.34,K154&gt;974535.03,0.32,K154&gt;510451,0.3,K154&gt;323862,0.2352,K154&gt;160577.65,0.2136,K154&gt;134119.41,0.1792,K154&gt;115375.9,0.16,K154&gt;65651.07,0.1088,K154&gt;7735,0.064,K154&gt;0,0.0192)</f>
        <v>0.35</v>
      </c>
      <c r="M154" s="31">
        <f t="shared" si="28"/>
        <v>5755869.6000000006</v>
      </c>
      <c r="N154" s="28">
        <f t="shared" si="29"/>
        <v>4389388.502094998</v>
      </c>
      <c r="O154">
        <v>25</v>
      </c>
      <c r="P154" t="s">
        <v>199</v>
      </c>
      <c r="Q154" t="s">
        <v>401</v>
      </c>
    </row>
    <row r="155" spans="1:17" x14ac:dyDescent="0.45">
      <c r="A155">
        <v>359</v>
      </c>
      <c r="B155" t="s">
        <v>1463</v>
      </c>
      <c r="C155" t="s">
        <v>1619</v>
      </c>
      <c r="D155" t="s">
        <v>1635</v>
      </c>
      <c r="E155">
        <v>17</v>
      </c>
      <c r="F155" s="8">
        <f t="shared" si="24"/>
        <v>0.96891233766233742</v>
      </c>
      <c r="G155" s="8">
        <f t="shared" si="25"/>
        <v>1.197671772361361</v>
      </c>
      <c r="H155" s="11">
        <v>6900</v>
      </c>
      <c r="I155" s="5">
        <f t="shared" si="26"/>
        <v>170292</v>
      </c>
      <c r="J155" s="29">
        <v>358800</v>
      </c>
      <c r="K155" s="28">
        <f t="shared" si="27"/>
        <v>8855184</v>
      </c>
      <c r="L155" s="30" cm="1">
        <f t="array" ref="L155">_xlfn.IFS(K155&gt;3898140.12,0.35,K155&gt;1299380.04,0.34,K155&gt;974535.03,0.32,K155&gt;510451,0.3,K155&gt;323862,0.2352,K155&gt;160577.65,0.2136,K155&gt;134119.41,0.1792,K155&gt;115375.9,0.16,K155&gt;65651.07,0.1088,K155&gt;7735,0.064,K155&gt;0,0.0192)</f>
        <v>0.35</v>
      </c>
      <c r="M155" s="31">
        <f t="shared" si="28"/>
        <v>5755869.6000000006</v>
      </c>
      <c r="N155" s="28">
        <f t="shared" si="29"/>
        <v>4389388.502094998</v>
      </c>
      <c r="O155">
        <v>24</v>
      </c>
      <c r="P155" t="s">
        <v>62</v>
      </c>
      <c r="Q155" t="s">
        <v>104</v>
      </c>
    </row>
    <row r="156" spans="1:17" x14ac:dyDescent="0.45">
      <c r="A156">
        <v>566</v>
      </c>
      <c r="B156" t="s">
        <v>1463</v>
      </c>
      <c r="C156" t="s">
        <v>1723</v>
      </c>
      <c r="D156" t="s">
        <v>1733</v>
      </c>
      <c r="E156">
        <v>11</v>
      </c>
      <c r="F156" s="8">
        <f t="shared" si="24"/>
        <v>0.96891233766233742</v>
      </c>
      <c r="G156" s="8">
        <f t="shared" si="25"/>
        <v>1.197671772361361</v>
      </c>
      <c r="H156" s="11">
        <v>6900</v>
      </c>
      <c r="I156" s="5">
        <f t="shared" si="26"/>
        <v>170292</v>
      </c>
      <c r="J156" s="29">
        <v>358800</v>
      </c>
      <c r="K156" s="28">
        <f t="shared" si="27"/>
        <v>8855184</v>
      </c>
      <c r="L156" s="30" cm="1">
        <f t="array" ref="L156">_xlfn.IFS(K156&gt;3898140.12,0.35,K156&gt;1299380.04,0.34,K156&gt;974535.03,0.32,K156&gt;510451,0.3,K156&gt;323862,0.2352,K156&gt;160577.65,0.2136,K156&gt;134119.41,0.1792,K156&gt;115375.9,0.16,K156&gt;65651.07,0.1088,K156&gt;7735,0.064,K156&gt;0,0.0192)</f>
        <v>0.35</v>
      </c>
      <c r="M156" s="31">
        <f t="shared" si="28"/>
        <v>5755869.6000000006</v>
      </c>
      <c r="N156" s="28">
        <f t="shared" si="29"/>
        <v>4389388.502094998</v>
      </c>
      <c r="O156">
        <v>27</v>
      </c>
      <c r="P156" t="s">
        <v>17</v>
      </c>
      <c r="Q156" t="s">
        <v>18</v>
      </c>
    </row>
    <row r="157" spans="1:17" x14ac:dyDescent="0.45">
      <c r="A157">
        <v>677</v>
      </c>
      <c r="B157" t="s">
        <v>1463</v>
      </c>
      <c r="C157" t="s">
        <v>1775</v>
      </c>
      <c r="D157" t="s">
        <v>1778</v>
      </c>
      <c r="E157">
        <v>3</v>
      </c>
      <c r="F157" s="8">
        <f t="shared" si="24"/>
        <v>0.96891233766233742</v>
      </c>
      <c r="G157" s="8">
        <f t="shared" si="25"/>
        <v>1.197671772361361</v>
      </c>
      <c r="H157" s="11">
        <v>6900</v>
      </c>
      <c r="I157" s="5">
        <f t="shared" si="26"/>
        <v>170292</v>
      </c>
      <c r="J157" s="29">
        <v>358800</v>
      </c>
      <c r="K157" s="28">
        <f t="shared" si="27"/>
        <v>8855184</v>
      </c>
      <c r="L157" s="30" cm="1">
        <f t="array" ref="L157">_xlfn.IFS(K157&gt;3898140.12,0.35,K157&gt;1299380.04,0.34,K157&gt;974535.03,0.32,K157&gt;510451,0.3,K157&gt;323862,0.2352,K157&gt;160577.65,0.2136,K157&gt;134119.41,0.1792,K157&gt;115375.9,0.16,K157&gt;65651.07,0.1088,K157&gt;7735,0.064,K157&gt;0,0.0192)</f>
        <v>0.35</v>
      </c>
      <c r="M157" s="31">
        <f t="shared" si="28"/>
        <v>5755869.6000000006</v>
      </c>
      <c r="N157" s="28">
        <f t="shared" si="29"/>
        <v>4389388.502094998</v>
      </c>
      <c r="O157">
        <v>26</v>
      </c>
      <c r="P157" t="s">
        <v>17</v>
      </c>
      <c r="Q157" t="s">
        <v>106</v>
      </c>
    </row>
    <row r="158" spans="1:17" x14ac:dyDescent="0.45">
      <c r="A158">
        <v>567</v>
      </c>
      <c r="B158" t="s">
        <v>1463</v>
      </c>
      <c r="C158" t="s">
        <v>1723</v>
      </c>
      <c r="D158" t="s">
        <v>1734</v>
      </c>
      <c r="E158">
        <v>12</v>
      </c>
      <c r="F158" s="8">
        <f t="shared" si="24"/>
        <v>0.95487012987012965</v>
      </c>
      <c r="G158" s="8">
        <f t="shared" si="25"/>
        <v>1.1803142104430804</v>
      </c>
      <c r="H158" s="11">
        <v>6800</v>
      </c>
      <c r="I158" s="5">
        <f t="shared" si="26"/>
        <v>167824</v>
      </c>
      <c r="J158" s="29">
        <v>353600</v>
      </c>
      <c r="K158" s="28">
        <f t="shared" si="27"/>
        <v>8726848</v>
      </c>
      <c r="L158" s="30" cm="1">
        <f t="array" ref="L158">_xlfn.IFS(K158&gt;3898140.12,0.35,K158&gt;1299380.04,0.34,K158&gt;974535.03,0.32,K158&gt;510451,0.3,K158&gt;323862,0.2352,K158&gt;160577.65,0.2136,K158&gt;134119.41,0.1792,K158&gt;115375.9,0.16,K158&gt;65651.07,0.1088,K158&gt;7735,0.064,K158&gt;0,0.0192)</f>
        <v>0.35</v>
      </c>
      <c r="M158" s="31">
        <f t="shared" si="28"/>
        <v>5672451.2000000002</v>
      </c>
      <c r="N158" s="28">
        <f t="shared" si="29"/>
        <v>4325774.175977679</v>
      </c>
      <c r="O158">
        <v>29</v>
      </c>
      <c r="P158" t="s">
        <v>20</v>
      </c>
      <c r="Q158" t="s">
        <v>18</v>
      </c>
    </row>
    <row r="159" spans="1:17" x14ac:dyDescent="0.45">
      <c r="A159">
        <v>613</v>
      </c>
      <c r="B159" t="s">
        <v>1463</v>
      </c>
      <c r="C159" t="s">
        <v>1748</v>
      </c>
      <c r="D159" t="s">
        <v>1754</v>
      </c>
      <c r="E159">
        <v>6</v>
      </c>
      <c r="F159" s="8">
        <f t="shared" si="24"/>
        <v>0.95487012987012965</v>
      </c>
      <c r="G159" s="8">
        <f t="shared" si="25"/>
        <v>1.1803142104430804</v>
      </c>
      <c r="H159" s="11">
        <v>6800</v>
      </c>
      <c r="I159" s="5">
        <f t="shared" si="26"/>
        <v>167824</v>
      </c>
      <c r="J159" s="29">
        <v>353600</v>
      </c>
      <c r="K159" s="28">
        <f t="shared" si="27"/>
        <v>8726848</v>
      </c>
      <c r="L159" s="30" cm="1">
        <f t="array" ref="L159">_xlfn.IFS(K159&gt;3898140.12,0.35,K159&gt;1299380.04,0.34,K159&gt;974535.03,0.32,K159&gt;510451,0.3,K159&gt;323862,0.2352,K159&gt;160577.65,0.2136,K159&gt;134119.41,0.1792,K159&gt;115375.9,0.16,K159&gt;65651.07,0.1088,K159&gt;7735,0.064,K159&gt;0,0.0192)</f>
        <v>0.35</v>
      </c>
      <c r="M159" s="31">
        <f t="shared" si="28"/>
        <v>5672451.2000000002</v>
      </c>
      <c r="N159" s="28">
        <f t="shared" si="29"/>
        <v>4325774.175977679</v>
      </c>
      <c r="O159">
        <v>35</v>
      </c>
      <c r="P159" t="s">
        <v>70</v>
      </c>
      <c r="Q159" t="s">
        <v>401</v>
      </c>
    </row>
    <row r="160" spans="1:17" x14ac:dyDescent="0.45">
      <c r="A160">
        <v>727</v>
      </c>
      <c r="B160" t="s">
        <v>1463</v>
      </c>
      <c r="C160" t="s">
        <v>1800</v>
      </c>
      <c r="D160" t="s">
        <v>1809</v>
      </c>
      <c r="E160">
        <v>9</v>
      </c>
      <c r="F160" s="8">
        <f t="shared" si="24"/>
        <v>0.94082792207792187</v>
      </c>
      <c r="G160" s="8">
        <f t="shared" si="25"/>
        <v>1.1629566485248</v>
      </c>
      <c r="H160" s="11">
        <v>6700</v>
      </c>
      <c r="I160" s="5">
        <f t="shared" si="26"/>
        <v>165356</v>
      </c>
      <c r="J160" s="29">
        <v>348400</v>
      </c>
      <c r="K160" s="28">
        <f t="shared" si="27"/>
        <v>8598512</v>
      </c>
      <c r="L160" s="30" cm="1">
        <f t="array" ref="L160">_xlfn.IFS(K160&gt;3898140.12,0.35,K160&gt;1299380.04,0.34,K160&gt;974535.03,0.32,K160&gt;510451,0.3,K160&gt;323862,0.2352,K160&gt;160577.65,0.2136,K160&gt;134119.41,0.1792,K160&gt;115375.9,0.16,K160&gt;65651.07,0.1088,K160&gt;7735,0.064,K160&gt;0,0.0192)</f>
        <v>0.35</v>
      </c>
      <c r="M160" s="31">
        <f t="shared" si="28"/>
        <v>5589032.7999999998</v>
      </c>
      <c r="N160" s="28">
        <f t="shared" si="29"/>
        <v>4262159.8498603599</v>
      </c>
      <c r="O160">
        <v>26</v>
      </c>
      <c r="P160" t="s">
        <v>59</v>
      </c>
      <c r="Q160" t="s">
        <v>299</v>
      </c>
    </row>
    <row r="161" spans="1:17" x14ac:dyDescent="0.45">
      <c r="A161">
        <v>780</v>
      </c>
      <c r="B161" t="s">
        <v>1463</v>
      </c>
      <c r="C161" t="s">
        <v>1827</v>
      </c>
      <c r="D161" t="s">
        <v>1834</v>
      </c>
      <c r="E161">
        <v>8</v>
      </c>
      <c r="F161" s="8">
        <f t="shared" si="24"/>
        <v>0.94082792207792187</v>
      </c>
      <c r="G161" s="8">
        <f t="shared" si="25"/>
        <v>1.1629566485248</v>
      </c>
      <c r="H161" s="11">
        <v>6700</v>
      </c>
      <c r="I161" s="5">
        <f t="shared" si="26"/>
        <v>165356</v>
      </c>
      <c r="J161" s="29">
        <v>348400</v>
      </c>
      <c r="K161" s="28">
        <f t="shared" si="27"/>
        <v>8598512</v>
      </c>
      <c r="L161" s="30" cm="1">
        <f t="array" ref="L161">_xlfn.IFS(K161&gt;3898140.12,0.35,K161&gt;1299380.04,0.34,K161&gt;974535.03,0.32,K161&gt;510451,0.3,K161&gt;323862,0.2352,K161&gt;160577.65,0.2136,K161&gt;134119.41,0.1792,K161&gt;115375.9,0.16,K161&gt;65651.07,0.1088,K161&gt;7735,0.064,K161&gt;0,0.0192)</f>
        <v>0.35</v>
      </c>
      <c r="M161" s="31">
        <f t="shared" si="28"/>
        <v>5589032.7999999998</v>
      </c>
      <c r="N161" s="28">
        <f t="shared" si="29"/>
        <v>4262159.8498603599</v>
      </c>
      <c r="O161">
        <v>30</v>
      </c>
      <c r="P161" t="s">
        <v>105</v>
      </c>
      <c r="Q161" t="s">
        <v>106</v>
      </c>
    </row>
    <row r="162" spans="1:17" x14ac:dyDescent="0.45">
      <c r="A162">
        <v>15</v>
      </c>
      <c r="B162" t="s">
        <v>1463</v>
      </c>
      <c r="C162" t="s">
        <v>1464</v>
      </c>
      <c r="D162" t="s">
        <v>1478</v>
      </c>
      <c r="E162">
        <v>15</v>
      </c>
      <c r="F162" s="8">
        <f t="shared" si="24"/>
        <v>0.9267857142857141</v>
      </c>
      <c r="G162" s="8">
        <f t="shared" si="25"/>
        <v>1.1455990866065193</v>
      </c>
      <c r="H162" s="11">
        <v>6600</v>
      </c>
      <c r="I162" s="5">
        <f t="shared" si="26"/>
        <v>162888</v>
      </c>
      <c r="J162" s="29">
        <v>343200</v>
      </c>
      <c r="K162" s="28">
        <f t="shared" si="27"/>
        <v>8470176</v>
      </c>
      <c r="L162" s="30" cm="1">
        <f t="array" ref="L162">_xlfn.IFS(K162&gt;3898140.12,0.35,K162&gt;1299380.04,0.34,K162&gt;974535.03,0.32,K162&gt;510451,0.3,K162&gt;323862,0.2352,K162&gt;160577.65,0.2136,K162&gt;134119.41,0.1792,K162&gt;115375.9,0.16,K162&gt;65651.07,0.1088,K162&gt;7735,0.064,K162&gt;0,0.0192)</f>
        <v>0.35</v>
      </c>
      <c r="M162" s="31">
        <f t="shared" si="28"/>
        <v>5505614.4000000004</v>
      </c>
      <c r="N162" s="28">
        <f t="shared" si="29"/>
        <v>4198545.5237430418</v>
      </c>
      <c r="O162">
        <v>23</v>
      </c>
      <c r="P162" t="s">
        <v>28</v>
      </c>
      <c r="Q162" t="s">
        <v>401</v>
      </c>
    </row>
    <row r="163" spans="1:17" x14ac:dyDescent="0.45">
      <c r="A163">
        <v>728</v>
      </c>
      <c r="B163" t="s">
        <v>1463</v>
      </c>
      <c r="C163" t="s">
        <v>1800</v>
      </c>
      <c r="D163" t="s">
        <v>1810</v>
      </c>
      <c r="E163">
        <v>10</v>
      </c>
      <c r="F163" s="8">
        <f t="shared" si="24"/>
        <v>0.9267857142857141</v>
      </c>
      <c r="G163" s="8">
        <f t="shared" si="25"/>
        <v>1.1455990866065193</v>
      </c>
      <c r="H163" s="11">
        <v>6600</v>
      </c>
      <c r="I163" s="5">
        <f t="shared" si="26"/>
        <v>162888</v>
      </c>
      <c r="J163" s="29">
        <v>343200</v>
      </c>
      <c r="K163" s="28">
        <f t="shared" si="27"/>
        <v>8470176</v>
      </c>
      <c r="L163" s="30" cm="1">
        <f t="array" ref="L163">_xlfn.IFS(K163&gt;3898140.12,0.35,K163&gt;1299380.04,0.34,K163&gt;974535.03,0.32,K163&gt;510451,0.3,K163&gt;323862,0.2352,K163&gt;160577.65,0.2136,K163&gt;134119.41,0.1792,K163&gt;115375.9,0.16,K163&gt;65651.07,0.1088,K163&gt;7735,0.064,K163&gt;0,0.0192)</f>
        <v>0.35</v>
      </c>
      <c r="M163" s="31">
        <f t="shared" si="28"/>
        <v>5505614.4000000004</v>
      </c>
      <c r="N163" s="28">
        <f t="shared" si="29"/>
        <v>4198545.5237430418</v>
      </c>
      <c r="O163">
        <v>26</v>
      </c>
      <c r="P163" t="s">
        <v>50</v>
      </c>
      <c r="Q163" t="s">
        <v>104</v>
      </c>
    </row>
    <row r="164" spans="1:17" x14ac:dyDescent="0.45">
      <c r="A164">
        <v>64</v>
      </c>
      <c r="B164" t="s">
        <v>1463</v>
      </c>
      <c r="C164" t="s">
        <v>1489</v>
      </c>
      <c r="D164" t="s">
        <v>1495</v>
      </c>
      <c r="E164">
        <v>6</v>
      </c>
      <c r="F164" s="8">
        <f t="shared" si="24"/>
        <v>0.91274350649350633</v>
      </c>
      <c r="G164" s="8">
        <f t="shared" si="25"/>
        <v>1.1282415246882387</v>
      </c>
      <c r="H164" s="11">
        <v>6500</v>
      </c>
      <c r="I164" s="5">
        <f t="shared" si="26"/>
        <v>160420</v>
      </c>
      <c r="J164" s="29">
        <v>338000</v>
      </c>
      <c r="K164" s="28">
        <f t="shared" si="27"/>
        <v>8341840</v>
      </c>
      <c r="L164" s="30" cm="1">
        <f t="array" ref="L164">_xlfn.IFS(K164&gt;3898140.12,0.35,K164&gt;1299380.04,0.34,K164&gt;974535.03,0.32,K164&gt;510451,0.3,K164&gt;323862,0.2352,K164&gt;160577.65,0.2136,K164&gt;134119.41,0.1792,K164&gt;115375.9,0.16,K164&gt;65651.07,0.1088,K164&gt;7735,0.064,K164&gt;0,0.0192)</f>
        <v>0.35</v>
      </c>
      <c r="M164" s="31">
        <f t="shared" si="28"/>
        <v>5422196</v>
      </c>
      <c r="N164" s="28">
        <f t="shared" si="29"/>
        <v>4134931.1976257227</v>
      </c>
      <c r="O164">
        <v>29</v>
      </c>
      <c r="P164" t="s">
        <v>17</v>
      </c>
      <c r="Q164" t="s">
        <v>207</v>
      </c>
    </row>
    <row r="165" spans="1:17" x14ac:dyDescent="0.45">
      <c r="A165">
        <v>65</v>
      </c>
      <c r="B165" t="s">
        <v>1463</v>
      </c>
      <c r="C165" t="s">
        <v>1489</v>
      </c>
      <c r="D165" t="s">
        <v>1496</v>
      </c>
      <c r="E165">
        <v>7</v>
      </c>
      <c r="F165" s="8">
        <f t="shared" si="24"/>
        <v>0.91274350649350633</v>
      </c>
      <c r="G165" s="8">
        <f t="shared" si="25"/>
        <v>1.1282415246882387</v>
      </c>
      <c r="H165" s="11">
        <v>6500</v>
      </c>
      <c r="I165" s="5">
        <f t="shared" si="26"/>
        <v>160420</v>
      </c>
      <c r="J165" s="29">
        <v>338000</v>
      </c>
      <c r="K165" s="28">
        <f t="shared" si="27"/>
        <v>8341840</v>
      </c>
      <c r="L165" s="30" cm="1">
        <f t="array" ref="L165">_xlfn.IFS(K165&gt;3898140.12,0.35,K165&gt;1299380.04,0.34,K165&gt;974535.03,0.32,K165&gt;510451,0.3,K165&gt;323862,0.2352,K165&gt;160577.65,0.2136,K165&gt;134119.41,0.1792,K165&gt;115375.9,0.16,K165&gt;65651.07,0.1088,K165&gt;7735,0.064,K165&gt;0,0.0192)</f>
        <v>0.35</v>
      </c>
      <c r="M165" s="31">
        <f t="shared" si="28"/>
        <v>5422196</v>
      </c>
      <c r="N165" s="28">
        <f t="shared" si="29"/>
        <v>4134931.1976257227</v>
      </c>
      <c r="O165">
        <v>28</v>
      </c>
      <c r="P165" t="s">
        <v>26</v>
      </c>
      <c r="Q165" t="s">
        <v>401</v>
      </c>
    </row>
    <row r="166" spans="1:17" x14ac:dyDescent="0.45">
      <c r="A166">
        <v>66</v>
      </c>
      <c r="B166" t="s">
        <v>1463</v>
      </c>
      <c r="C166" t="s">
        <v>1489</v>
      </c>
      <c r="D166" t="s">
        <v>1497</v>
      </c>
      <c r="E166">
        <v>8</v>
      </c>
      <c r="F166" s="8">
        <f t="shared" si="24"/>
        <v>0.91274350649350633</v>
      </c>
      <c r="G166" s="8">
        <f t="shared" si="25"/>
        <v>1.1282415246882387</v>
      </c>
      <c r="H166" s="11">
        <v>6500</v>
      </c>
      <c r="I166" s="5">
        <f t="shared" si="26"/>
        <v>160420</v>
      </c>
      <c r="J166" s="29">
        <v>338000</v>
      </c>
      <c r="K166" s="28">
        <f t="shared" si="27"/>
        <v>8341840</v>
      </c>
      <c r="L166" s="30" cm="1">
        <f t="array" ref="L166">_xlfn.IFS(K166&gt;3898140.12,0.35,K166&gt;1299380.04,0.34,K166&gt;974535.03,0.32,K166&gt;510451,0.3,K166&gt;323862,0.2352,K166&gt;160577.65,0.2136,K166&gt;134119.41,0.1792,K166&gt;115375.9,0.16,K166&gt;65651.07,0.1088,K166&gt;7735,0.064,K166&gt;0,0.0192)</f>
        <v>0.35</v>
      </c>
      <c r="M166" s="31">
        <f t="shared" si="28"/>
        <v>5422196</v>
      </c>
      <c r="N166" s="28">
        <f t="shared" si="29"/>
        <v>4134931.1976257227</v>
      </c>
      <c r="O166">
        <v>25</v>
      </c>
      <c r="P166" t="s">
        <v>67</v>
      </c>
      <c r="Q166" t="s">
        <v>401</v>
      </c>
    </row>
    <row r="167" spans="1:17" x14ac:dyDescent="0.45">
      <c r="A167">
        <v>178</v>
      </c>
      <c r="B167" t="s">
        <v>1463</v>
      </c>
      <c r="C167" t="s">
        <v>1540</v>
      </c>
      <c r="D167" t="s">
        <v>1551</v>
      </c>
      <c r="E167">
        <v>11</v>
      </c>
      <c r="F167" s="8">
        <f t="shared" si="24"/>
        <v>0.91274350649350633</v>
      </c>
      <c r="G167" s="8">
        <f t="shared" si="25"/>
        <v>1.1282415246882387</v>
      </c>
      <c r="H167" s="11">
        <v>6500</v>
      </c>
      <c r="I167" s="5">
        <f t="shared" si="26"/>
        <v>160420</v>
      </c>
      <c r="J167" s="29">
        <v>338000</v>
      </c>
      <c r="K167" s="28">
        <f t="shared" si="27"/>
        <v>8341840</v>
      </c>
      <c r="L167" s="30" cm="1">
        <f t="array" ref="L167">_xlfn.IFS(K167&gt;3898140.12,0.35,K167&gt;1299380.04,0.34,K167&gt;974535.03,0.32,K167&gt;510451,0.3,K167&gt;323862,0.2352,K167&gt;160577.65,0.2136,K167&gt;134119.41,0.1792,K167&gt;115375.9,0.16,K167&gt;65651.07,0.1088,K167&gt;7735,0.064,K167&gt;0,0.0192)</f>
        <v>0.35</v>
      </c>
      <c r="M167" s="31">
        <f t="shared" si="28"/>
        <v>5422196</v>
      </c>
      <c r="N167" s="28">
        <f t="shared" si="29"/>
        <v>4134931.1976257227</v>
      </c>
      <c r="O167">
        <v>33</v>
      </c>
      <c r="P167" t="s">
        <v>28</v>
      </c>
      <c r="Q167" t="s">
        <v>401</v>
      </c>
    </row>
    <row r="168" spans="1:17" x14ac:dyDescent="0.45">
      <c r="A168">
        <v>614</v>
      </c>
      <c r="B168" t="s">
        <v>1463</v>
      </c>
      <c r="C168" t="s">
        <v>1748</v>
      </c>
      <c r="D168" t="s">
        <v>1755</v>
      </c>
      <c r="E168">
        <v>7</v>
      </c>
      <c r="F168" s="8">
        <f t="shared" si="24"/>
        <v>0.91274350649350633</v>
      </c>
      <c r="G168" s="8">
        <f t="shared" si="25"/>
        <v>1.1282415246882387</v>
      </c>
      <c r="H168" s="11">
        <v>6500</v>
      </c>
      <c r="I168" s="5">
        <f t="shared" si="26"/>
        <v>160420</v>
      </c>
      <c r="J168" s="29">
        <v>338000</v>
      </c>
      <c r="K168" s="28">
        <f t="shared" si="27"/>
        <v>8341840</v>
      </c>
      <c r="L168" s="30" cm="1">
        <f t="array" ref="L168">_xlfn.IFS(K168&gt;3898140.12,0.35,K168&gt;1299380.04,0.34,K168&gt;974535.03,0.32,K168&gt;510451,0.3,K168&gt;323862,0.2352,K168&gt;160577.65,0.2136,K168&gt;134119.41,0.1792,K168&gt;115375.9,0.16,K168&gt;65651.07,0.1088,K168&gt;7735,0.064,K168&gt;0,0.0192)</f>
        <v>0.35</v>
      </c>
      <c r="M168" s="31">
        <f t="shared" si="28"/>
        <v>5422196</v>
      </c>
      <c r="N168" s="28">
        <f t="shared" si="29"/>
        <v>4134931.1976257227</v>
      </c>
      <c r="O168">
        <v>33</v>
      </c>
      <c r="P168" t="s">
        <v>96</v>
      </c>
      <c r="Q168" t="s">
        <v>401</v>
      </c>
    </row>
    <row r="169" spans="1:17" x14ac:dyDescent="0.45">
      <c r="A169">
        <v>454</v>
      </c>
      <c r="B169" t="s">
        <v>1463</v>
      </c>
      <c r="C169" t="s">
        <v>1671</v>
      </c>
      <c r="D169" t="s">
        <v>1674</v>
      </c>
      <c r="E169">
        <v>3</v>
      </c>
      <c r="F169" s="8">
        <f t="shared" si="24"/>
        <v>0.89870129870129856</v>
      </c>
      <c r="G169" s="8">
        <f t="shared" si="25"/>
        <v>1.110883962769958</v>
      </c>
      <c r="H169" s="11">
        <v>6400</v>
      </c>
      <c r="I169" s="5">
        <f t="shared" si="26"/>
        <v>157952</v>
      </c>
      <c r="J169" s="29">
        <v>332800</v>
      </c>
      <c r="K169" s="28">
        <f t="shared" si="27"/>
        <v>8213504</v>
      </c>
      <c r="L169" s="30" cm="1">
        <f t="array" ref="L169">_xlfn.IFS(K169&gt;3898140.12,0.35,K169&gt;1299380.04,0.34,K169&gt;974535.03,0.32,K169&gt;510451,0.3,K169&gt;323862,0.2352,K169&gt;160577.65,0.2136,K169&gt;134119.41,0.1792,K169&gt;115375.9,0.16,K169&gt;65651.07,0.1088,K169&gt;7735,0.064,K169&gt;0,0.0192)</f>
        <v>0.35</v>
      </c>
      <c r="M169" s="31">
        <f t="shared" si="28"/>
        <v>5338777.6000000006</v>
      </c>
      <c r="N169" s="28">
        <f t="shared" si="29"/>
        <v>4071316.8715084041</v>
      </c>
      <c r="O169">
        <v>26</v>
      </c>
      <c r="P169" t="s">
        <v>43</v>
      </c>
      <c r="Q169" t="s">
        <v>994</v>
      </c>
    </row>
    <row r="170" spans="1:17" x14ac:dyDescent="0.45">
      <c r="A170">
        <v>508</v>
      </c>
      <c r="B170" t="s">
        <v>1463</v>
      </c>
      <c r="C170" t="s">
        <v>1698</v>
      </c>
      <c r="D170" t="s">
        <v>1703</v>
      </c>
      <c r="E170">
        <v>5</v>
      </c>
      <c r="F170" s="8">
        <f t="shared" si="24"/>
        <v>0.89870129870129856</v>
      </c>
      <c r="G170" s="8">
        <f t="shared" si="25"/>
        <v>1.110883962769958</v>
      </c>
      <c r="H170" s="11">
        <v>6400</v>
      </c>
      <c r="I170" s="5">
        <f t="shared" si="26"/>
        <v>157952</v>
      </c>
      <c r="J170" s="29">
        <v>332800</v>
      </c>
      <c r="K170" s="28">
        <f t="shared" si="27"/>
        <v>8213504</v>
      </c>
      <c r="L170" s="30" cm="1">
        <f t="array" ref="L170">_xlfn.IFS(K170&gt;3898140.12,0.35,K170&gt;1299380.04,0.34,K170&gt;974535.03,0.32,K170&gt;510451,0.3,K170&gt;323862,0.2352,K170&gt;160577.65,0.2136,K170&gt;134119.41,0.1792,K170&gt;115375.9,0.16,K170&gt;65651.07,0.1088,K170&gt;7735,0.064,K170&gt;0,0.0192)</f>
        <v>0.35</v>
      </c>
      <c r="M170" s="31">
        <f t="shared" si="28"/>
        <v>5338777.6000000006</v>
      </c>
      <c r="N170" s="28">
        <f t="shared" si="29"/>
        <v>4071316.8715084041</v>
      </c>
      <c r="O170">
        <v>25</v>
      </c>
      <c r="P170" t="s">
        <v>73</v>
      </c>
      <c r="Q170" t="s">
        <v>18</v>
      </c>
    </row>
    <row r="171" spans="1:17" x14ac:dyDescent="0.45">
      <c r="A171">
        <v>615</v>
      </c>
      <c r="B171" t="s">
        <v>1463</v>
      </c>
      <c r="C171" t="s">
        <v>1748</v>
      </c>
      <c r="D171" t="s">
        <v>1756</v>
      </c>
      <c r="E171">
        <v>8</v>
      </c>
      <c r="F171" s="8">
        <f t="shared" si="24"/>
        <v>0.89870129870129856</v>
      </c>
      <c r="G171" s="8">
        <f t="shared" si="25"/>
        <v>1.110883962769958</v>
      </c>
      <c r="H171" s="11">
        <v>6400</v>
      </c>
      <c r="I171" s="5">
        <f t="shared" si="26"/>
        <v>157952</v>
      </c>
      <c r="J171" s="29">
        <v>332800</v>
      </c>
      <c r="K171" s="28">
        <f t="shared" si="27"/>
        <v>8213504</v>
      </c>
      <c r="L171" s="30" cm="1">
        <f t="array" ref="L171">_xlfn.IFS(K171&gt;3898140.12,0.35,K171&gt;1299380.04,0.34,K171&gt;974535.03,0.32,K171&gt;510451,0.3,K171&gt;323862,0.2352,K171&gt;160577.65,0.2136,K171&gt;134119.41,0.1792,K171&gt;115375.9,0.16,K171&gt;65651.07,0.1088,K171&gt;7735,0.064,K171&gt;0,0.0192)</f>
        <v>0.35</v>
      </c>
      <c r="M171" s="31">
        <f t="shared" si="28"/>
        <v>5338777.6000000006</v>
      </c>
      <c r="N171" s="28">
        <f t="shared" si="29"/>
        <v>4071316.8715084041</v>
      </c>
      <c r="O171">
        <v>32</v>
      </c>
      <c r="P171" t="s">
        <v>28</v>
      </c>
      <c r="Q171" t="s">
        <v>401</v>
      </c>
    </row>
    <row r="172" spans="1:17" x14ac:dyDescent="0.45">
      <c r="A172">
        <v>781</v>
      </c>
      <c r="B172" t="s">
        <v>1463</v>
      </c>
      <c r="C172" t="s">
        <v>1827</v>
      </c>
      <c r="D172" t="s">
        <v>1835</v>
      </c>
      <c r="E172">
        <v>9</v>
      </c>
      <c r="F172" s="8">
        <f t="shared" si="24"/>
        <v>0.89870129870129856</v>
      </c>
      <c r="G172" s="8">
        <f t="shared" si="25"/>
        <v>1.110883962769958</v>
      </c>
      <c r="H172" s="11">
        <v>6400</v>
      </c>
      <c r="I172" s="5">
        <f t="shared" si="26"/>
        <v>157952</v>
      </c>
      <c r="J172" s="29">
        <v>332800</v>
      </c>
      <c r="K172" s="28">
        <f t="shared" si="27"/>
        <v>8213504</v>
      </c>
      <c r="L172" s="30" cm="1">
        <f t="array" ref="L172">_xlfn.IFS(K172&gt;3898140.12,0.35,K172&gt;1299380.04,0.34,K172&gt;974535.03,0.32,K172&gt;510451,0.3,K172&gt;323862,0.2352,K172&gt;160577.65,0.2136,K172&gt;134119.41,0.1792,K172&gt;115375.9,0.16,K172&gt;65651.07,0.1088,K172&gt;7735,0.064,K172&gt;0,0.0192)</f>
        <v>0.35</v>
      </c>
      <c r="M172" s="31">
        <f t="shared" si="28"/>
        <v>5338777.6000000006</v>
      </c>
      <c r="N172" s="28">
        <f t="shared" si="29"/>
        <v>4071316.8715084041</v>
      </c>
      <c r="O172">
        <v>22</v>
      </c>
      <c r="P172" t="s">
        <v>678</v>
      </c>
      <c r="Q172" t="s">
        <v>401</v>
      </c>
    </row>
    <row r="173" spans="1:17" x14ac:dyDescent="0.45">
      <c r="A173">
        <v>16</v>
      </c>
      <c r="B173" t="s">
        <v>1463</v>
      </c>
      <c r="C173" t="s">
        <v>1464</v>
      </c>
      <c r="D173" t="s">
        <v>1479</v>
      </c>
      <c r="E173">
        <v>16</v>
      </c>
      <c r="F173" s="8">
        <f t="shared" si="24"/>
        <v>0.88465909090909078</v>
      </c>
      <c r="G173" s="8">
        <f t="shared" si="25"/>
        <v>1.0935264008516774</v>
      </c>
      <c r="H173" s="11">
        <v>6300</v>
      </c>
      <c r="I173" s="5">
        <f t="shared" si="26"/>
        <v>155484</v>
      </c>
      <c r="J173" s="29">
        <v>327600</v>
      </c>
      <c r="K173" s="28">
        <f t="shared" si="27"/>
        <v>8085168</v>
      </c>
      <c r="L173" s="30" cm="1">
        <f t="array" ref="L173">_xlfn.IFS(K173&gt;3898140.12,0.35,K173&gt;1299380.04,0.34,K173&gt;974535.03,0.32,K173&gt;510451,0.3,K173&gt;323862,0.2352,K173&gt;160577.65,0.2136,K173&gt;134119.41,0.1792,K173&gt;115375.9,0.16,K173&gt;65651.07,0.1088,K173&gt;7735,0.064,K173&gt;0,0.0192)</f>
        <v>0.35</v>
      </c>
      <c r="M173" s="31">
        <f t="shared" si="28"/>
        <v>5255359.2</v>
      </c>
      <c r="N173" s="28">
        <f t="shared" si="29"/>
        <v>4007702.5453910851</v>
      </c>
      <c r="O173">
        <v>31</v>
      </c>
      <c r="P173" t="s">
        <v>296</v>
      </c>
      <c r="Q173" t="s">
        <v>207</v>
      </c>
    </row>
    <row r="174" spans="1:17" x14ac:dyDescent="0.45">
      <c r="A174">
        <v>233</v>
      </c>
      <c r="B174" t="s">
        <v>1463</v>
      </c>
      <c r="C174" t="s">
        <v>1566</v>
      </c>
      <c r="D174" t="s">
        <v>1573</v>
      </c>
      <c r="E174">
        <v>7</v>
      </c>
      <c r="F174" s="8">
        <f t="shared" si="24"/>
        <v>0.88465909090909078</v>
      </c>
      <c r="G174" s="8">
        <f t="shared" si="25"/>
        <v>1.0935264008516774</v>
      </c>
      <c r="H174" s="11">
        <v>6300</v>
      </c>
      <c r="I174" s="5">
        <f t="shared" si="26"/>
        <v>155484</v>
      </c>
      <c r="J174" s="29">
        <v>327600</v>
      </c>
      <c r="K174" s="28">
        <f t="shared" si="27"/>
        <v>8085168</v>
      </c>
      <c r="L174" s="30" cm="1">
        <f t="array" ref="L174">_xlfn.IFS(K174&gt;3898140.12,0.35,K174&gt;1299380.04,0.34,K174&gt;974535.03,0.32,K174&gt;510451,0.3,K174&gt;323862,0.2352,K174&gt;160577.65,0.2136,K174&gt;134119.41,0.1792,K174&gt;115375.9,0.16,K174&gt;65651.07,0.1088,K174&gt;7735,0.064,K174&gt;0,0.0192)</f>
        <v>0.35</v>
      </c>
      <c r="M174" s="31">
        <f t="shared" si="28"/>
        <v>5255359.2</v>
      </c>
      <c r="N174" s="28">
        <f t="shared" si="29"/>
        <v>4007702.5453910851</v>
      </c>
      <c r="O174">
        <v>27</v>
      </c>
      <c r="P174" t="s">
        <v>26</v>
      </c>
      <c r="Q174" t="s">
        <v>401</v>
      </c>
    </row>
    <row r="175" spans="1:17" x14ac:dyDescent="0.45">
      <c r="A175">
        <v>782</v>
      </c>
      <c r="B175" t="s">
        <v>1463</v>
      </c>
      <c r="C175" t="s">
        <v>1827</v>
      </c>
      <c r="D175" t="s">
        <v>1836</v>
      </c>
      <c r="E175">
        <v>10</v>
      </c>
      <c r="F175" s="8">
        <f t="shared" si="24"/>
        <v>0.88465909090909078</v>
      </c>
      <c r="G175" s="8">
        <f t="shared" si="25"/>
        <v>1.0935264008516774</v>
      </c>
      <c r="H175" s="11">
        <v>6300</v>
      </c>
      <c r="I175" s="5">
        <f t="shared" si="26"/>
        <v>155484</v>
      </c>
      <c r="J175" s="29">
        <v>327600</v>
      </c>
      <c r="K175" s="28">
        <f t="shared" si="27"/>
        <v>8085168</v>
      </c>
      <c r="L175" s="30" cm="1">
        <f t="array" ref="L175">_xlfn.IFS(K175&gt;3898140.12,0.35,K175&gt;1299380.04,0.34,K175&gt;974535.03,0.32,K175&gt;510451,0.3,K175&gt;323862,0.2352,K175&gt;160577.65,0.2136,K175&gt;134119.41,0.1792,K175&gt;115375.9,0.16,K175&gt;65651.07,0.1088,K175&gt;7735,0.064,K175&gt;0,0.0192)</f>
        <v>0.35</v>
      </c>
      <c r="M175" s="31">
        <f t="shared" si="28"/>
        <v>5255359.2</v>
      </c>
      <c r="N175" s="28">
        <f t="shared" si="29"/>
        <v>4007702.5453910851</v>
      </c>
      <c r="O175">
        <v>35</v>
      </c>
      <c r="P175" t="s">
        <v>72</v>
      </c>
      <c r="Q175" t="s">
        <v>401</v>
      </c>
    </row>
    <row r="176" spans="1:17" x14ac:dyDescent="0.45">
      <c r="A176">
        <v>179</v>
      </c>
      <c r="B176" t="s">
        <v>1463</v>
      </c>
      <c r="C176" t="s">
        <v>1540</v>
      </c>
      <c r="D176" t="s">
        <v>1552</v>
      </c>
      <c r="E176">
        <v>12</v>
      </c>
      <c r="F176" s="8">
        <f t="shared" si="24"/>
        <v>0.8706168831168829</v>
      </c>
      <c r="G176" s="8">
        <f t="shared" si="25"/>
        <v>1.076168838933397</v>
      </c>
      <c r="H176" s="11">
        <v>6200</v>
      </c>
      <c r="I176" s="5">
        <f t="shared" si="26"/>
        <v>153016</v>
      </c>
      <c r="J176" s="29">
        <v>322400</v>
      </c>
      <c r="K176" s="28">
        <f t="shared" si="27"/>
        <v>7956832</v>
      </c>
      <c r="L176" s="30" cm="1">
        <f t="array" ref="L176">_xlfn.IFS(K176&gt;3898140.12,0.35,K176&gt;1299380.04,0.34,K176&gt;974535.03,0.32,K176&gt;510451,0.3,K176&gt;323862,0.2352,K176&gt;160577.65,0.2136,K176&gt;134119.41,0.1792,K176&gt;115375.9,0.16,K176&gt;65651.07,0.1088,K176&gt;7735,0.064,K176&gt;0,0.0192)</f>
        <v>0.35</v>
      </c>
      <c r="M176" s="31">
        <f t="shared" si="28"/>
        <v>5171940.8</v>
      </c>
      <c r="N176" s="28">
        <f t="shared" si="29"/>
        <v>3944088.219273766</v>
      </c>
      <c r="O176">
        <v>27</v>
      </c>
      <c r="P176" t="s">
        <v>70</v>
      </c>
      <c r="Q176" t="s">
        <v>401</v>
      </c>
    </row>
    <row r="177" spans="1:17" x14ac:dyDescent="0.45">
      <c r="A177">
        <v>17</v>
      </c>
      <c r="B177" t="s">
        <v>1463</v>
      </c>
      <c r="C177" t="s">
        <v>1464</v>
      </c>
      <c r="D177" t="s">
        <v>1480</v>
      </c>
      <c r="E177">
        <v>17</v>
      </c>
      <c r="F177" s="8">
        <f t="shared" si="24"/>
        <v>0.85657467532467513</v>
      </c>
      <c r="G177" s="8">
        <f t="shared" si="25"/>
        <v>1.0588112770151163</v>
      </c>
      <c r="H177" s="11">
        <v>6100</v>
      </c>
      <c r="I177" s="5">
        <f t="shared" si="26"/>
        <v>150548</v>
      </c>
      <c r="J177" s="29">
        <v>317200</v>
      </c>
      <c r="K177" s="28">
        <f t="shared" si="27"/>
        <v>7828496</v>
      </c>
      <c r="L177" s="30" cm="1">
        <f t="array" ref="L177">_xlfn.IFS(K177&gt;3898140.12,0.35,K177&gt;1299380.04,0.34,K177&gt;974535.03,0.32,K177&gt;510451,0.3,K177&gt;323862,0.2352,K177&gt;160577.65,0.2136,K177&gt;134119.41,0.1792,K177&gt;115375.9,0.16,K177&gt;65651.07,0.1088,K177&gt;7735,0.064,K177&gt;0,0.0192)</f>
        <v>0.35</v>
      </c>
      <c r="M177" s="31">
        <f t="shared" si="28"/>
        <v>5088522.4000000004</v>
      </c>
      <c r="N177" s="28">
        <f t="shared" si="29"/>
        <v>3880473.8931564474</v>
      </c>
      <c r="O177">
        <v>34</v>
      </c>
      <c r="P177" t="s">
        <v>96</v>
      </c>
      <c r="Q177" t="s">
        <v>401</v>
      </c>
    </row>
    <row r="178" spans="1:17" x14ac:dyDescent="0.45">
      <c r="A178">
        <v>67</v>
      </c>
      <c r="B178" t="s">
        <v>1463</v>
      </c>
      <c r="C178" t="s">
        <v>1489</v>
      </c>
      <c r="D178" t="s">
        <v>1498</v>
      </c>
      <c r="E178">
        <v>9</v>
      </c>
      <c r="F178" s="8">
        <f t="shared" si="24"/>
        <v>0.85657467532467513</v>
      </c>
      <c r="G178" s="8">
        <f t="shared" si="25"/>
        <v>1.0588112770151163</v>
      </c>
      <c r="H178" s="11">
        <v>6100</v>
      </c>
      <c r="I178" s="5">
        <f t="shared" si="26"/>
        <v>150548</v>
      </c>
      <c r="J178" s="29">
        <v>317200</v>
      </c>
      <c r="K178" s="28">
        <f t="shared" si="27"/>
        <v>7828496</v>
      </c>
      <c r="L178" s="30" cm="1">
        <f t="array" ref="L178">_xlfn.IFS(K178&gt;3898140.12,0.35,K178&gt;1299380.04,0.34,K178&gt;974535.03,0.32,K178&gt;510451,0.3,K178&gt;323862,0.2352,K178&gt;160577.65,0.2136,K178&gt;134119.41,0.1792,K178&gt;115375.9,0.16,K178&gt;65651.07,0.1088,K178&gt;7735,0.064,K178&gt;0,0.0192)</f>
        <v>0.35</v>
      </c>
      <c r="M178" s="31">
        <f t="shared" si="28"/>
        <v>5088522.4000000004</v>
      </c>
      <c r="N178" s="28">
        <f t="shared" si="29"/>
        <v>3880473.8931564474</v>
      </c>
      <c r="O178">
        <v>24</v>
      </c>
      <c r="P178" t="s">
        <v>61</v>
      </c>
      <c r="Q178" t="s">
        <v>104</v>
      </c>
    </row>
    <row r="179" spans="1:17" x14ac:dyDescent="0.45">
      <c r="A179">
        <v>180</v>
      </c>
      <c r="B179" t="s">
        <v>1463</v>
      </c>
      <c r="C179" t="s">
        <v>1540</v>
      </c>
      <c r="D179" t="s">
        <v>1553</v>
      </c>
      <c r="E179">
        <v>13</v>
      </c>
      <c r="F179" s="8">
        <f t="shared" si="24"/>
        <v>0.85657467532467513</v>
      </c>
      <c r="G179" s="8">
        <f t="shared" si="25"/>
        <v>1.0588112770151163</v>
      </c>
      <c r="H179" s="11">
        <v>6100</v>
      </c>
      <c r="I179" s="5">
        <f t="shared" si="26"/>
        <v>150548</v>
      </c>
      <c r="J179" s="29">
        <v>317200</v>
      </c>
      <c r="K179" s="28">
        <f t="shared" si="27"/>
        <v>7828496</v>
      </c>
      <c r="L179" s="30" cm="1">
        <f t="array" ref="L179">_xlfn.IFS(K179&gt;3898140.12,0.35,K179&gt;1299380.04,0.34,K179&gt;974535.03,0.32,K179&gt;510451,0.3,K179&gt;323862,0.2352,K179&gt;160577.65,0.2136,K179&gt;134119.41,0.1792,K179&gt;115375.9,0.16,K179&gt;65651.07,0.1088,K179&gt;7735,0.064,K179&gt;0,0.0192)</f>
        <v>0.35</v>
      </c>
      <c r="M179" s="31">
        <f t="shared" si="28"/>
        <v>5088522.4000000004</v>
      </c>
      <c r="N179" s="28">
        <f t="shared" si="29"/>
        <v>3880473.8931564474</v>
      </c>
      <c r="O179">
        <v>27</v>
      </c>
      <c r="P179" t="s">
        <v>17</v>
      </c>
      <c r="Q179" t="s">
        <v>104</v>
      </c>
    </row>
    <row r="180" spans="1:17" x14ac:dyDescent="0.45">
      <c r="A180">
        <v>616</v>
      </c>
      <c r="B180" t="s">
        <v>1463</v>
      </c>
      <c r="C180" t="s">
        <v>1748</v>
      </c>
      <c r="D180" t="s">
        <v>1757</v>
      </c>
      <c r="E180">
        <v>9</v>
      </c>
      <c r="F180" s="8">
        <f t="shared" si="24"/>
        <v>0.85657467532467513</v>
      </c>
      <c r="G180" s="8">
        <f t="shared" si="25"/>
        <v>1.0588112770151163</v>
      </c>
      <c r="H180" s="11">
        <v>6100</v>
      </c>
      <c r="I180" s="5">
        <f t="shared" si="26"/>
        <v>150548</v>
      </c>
      <c r="J180" s="29">
        <v>317200</v>
      </c>
      <c r="K180" s="28">
        <f t="shared" si="27"/>
        <v>7828496</v>
      </c>
      <c r="L180" s="30" cm="1">
        <f t="array" ref="L180">_xlfn.IFS(K180&gt;3898140.12,0.35,K180&gt;1299380.04,0.34,K180&gt;974535.03,0.32,K180&gt;510451,0.3,K180&gt;323862,0.2352,K180&gt;160577.65,0.2136,K180&gt;134119.41,0.1792,K180&gt;115375.9,0.16,K180&gt;65651.07,0.1088,K180&gt;7735,0.064,K180&gt;0,0.0192)</f>
        <v>0.35</v>
      </c>
      <c r="M180" s="31">
        <f t="shared" si="28"/>
        <v>5088522.4000000004</v>
      </c>
      <c r="N180" s="28">
        <f t="shared" si="29"/>
        <v>3880473.8931564474</v>
      </c>
      <c r="O180">
        <v>31</v>
      </c>
      <c r="P180" t="s">
        <v>70</v>
      </c>
      <c r="Q180" t="s">
        <v>401</v>
      </c>
    </row>
    <row r="181" spans="1:17" x14ac:dyDescent="0.45">
      <c r="A181">
        <v>234</v>
      </c>
      <c r="B181" t="s">
        <v>1463</v>
      </c>
      <c r="C181" t="s">
        <v>1566</v>
      </c>
      <c r="D181" t="s">
        <v>1574</v>
      </c>
      <c r="E181">
        <v>8</v>
      </c>
      <c r="F181" s="8">
        <f t="shared" si="24"/>
        <v>0.84253246753246736</v>
      </c>
      <c r="G181" s="8">
        <f t="shared" si="25"/>
        <v>1.0414537150968357</v>
      </c>
      <c r="H181" s="11">
        <v>6000</v>
      </c>
      <c r="I181" s="5">
        <f t="shared" si="26"/>
        <v>148080</v>
      </c>
      <c r="J181" s="29">
        <v>312000</v>
      </c>
      <c r="K181" s="28">
        <f t="shared" si="27"/>
        <v>7700160</v>
      </c>
      <c r="L181" s="30" cm="1">
        <f t="array" ref="L181">_xlfn.IFS(K181&gt;3898140.12,0.35,K181&gt;1299380.04,0.34,K181&gt;974535.03,0.32,K181&gt;510451,0.3,K181&gt;323862,0.2352,K181&gt;160577.65,0.2136,K181&gt;134119.41,0.1792,K181&gt;115375.9,0.16,K181&gt;65651.07,0.1088,K181&gt;7735,0.064,K181&gt;0,0.0192)</f>
        <v>0.35</v>
      </c>
      <c r="M181" s="31">
        <f t="shared" si="28"/>
        <v>5005104</v>
      </c>
      <c r="N181" s="28">
        <f t="shared" si="29"/>
        <v>3816859.5670391284</v>
      </c>
      <c r="O181">
        <v>24</v>
      </c>
      <c r="P181" t="s">
        <v>28</v>
      </c>
      <c r="Q181" t="s">
        <v>401</v>
      </c>
    </row>
    <row r="182" spans="1:17" x14ac:dyDescent="0.45">
      <c r="A182">
        <v>568</v>
      </c>
      <c r="B182" t="s">
        <v>1463</v>
      </c>
      <c r="C182" t="s">
        <v>1723</v>
      </c>
      <c r="D182" t="s">
        <v>1735</v>
      </c>
      <c r="E182">
        <v>13</v>
      </c>
      <c r="F182" s="8">
        <f t="shared" si="24"/>
        <v>0.84253246753246736</v>
      </c>
      <c r="G182" s="8">
        <f t="shared" si="25"/>
        <v>1.0414537150968357</v>
      </c>
      <c r="H182" s="11">
        <v>6000</v>
      </c>
      <c r="I182" s="5">
        <f t="shared" si="26"/>
        <v>148080</v>
      </c>
      <c r="J182" s="29">
        <v>312000</v>
      </c>
      <c r="K182" s="28">
        <f t="shared" si="27"/>
        <v>7700160</v>
      </c>
      <c r="L182" s="30" cm="1">
        <f t="array" ref="L182">_xlfn.IFS(K182&gt;3898140.12,0.35,K182&gt;1299380.04,0.34,K182&gt;974535.03,0.32,K182&gt;510451,0.3,K182&gt;323862,0.2352,K182&gt;160577.65,0.2136,K182&gt;134119.41,0.1792,K182&gt;115375.9,0.16,K182&gt;65651.07,0.1088,K182&gt;7735,0.064,K182&gt;0,0.0192)</f>
        <v>0.35</v>
      </c>
      <c r="M182" s="31">
        <f t="shared" si="28"/>
        <v>5005104</v>
      </c>
      <c r="N182" s="28">
        <f t="shared" si="29"/>
        <v>3816859.5670391284</v>
      </c>
      <c r="O182">
        <v>28</v>
      </c>
      <c r="P182" t="s">
        <v>28</v>
      </c>
      <c r="Q182" t="s">
        <v>401</v>
      </c>
    </row>
    <row r="183" spans="1:17" x14ac:dyDescent="0.45">
      <c r="A183">
        <v>940</v>
      </c>
      <c r="B183" t="s">
        <v>1463</v>
      </c>
      <c r="C183" t="s">
        <v>1902</v>
      </c>
      <c r="D183" t="s">
        <v>1909</v>
      </c>
      <c r="E183">
        <v>8</v>
      </c>
      <c r="F183" s="8">
        <f t="shared" si="24"/>
        <v>0.84253246753246736</v>
      </c>
      <c r="G183" s="8">
        <f t="shared" si="25"/>
        <v>1.0414537150968357</v>
      </c>
      <c r="H183" s="11">
        <v>6000</v>
      </c>
      <c r="I183" s="5">
        <f t="shared" si="26"/>
        <v>148080</v>
      </c>
      <c r="J183" s="29">
        <v>312000</v>
      </c>
      <c r="K183" s="28">
        <f t="shared" si="27"/>
        <v>7700160</v>
      </c>
      <c r="L183" s="30" cm="1">
        <f t="array" ref="L183">_xlfn.IFS(K183&gt;3898140.12,0.35,K183&gt;1299380.04,0.34,K183&gt;974535.03,0.32,K183&gt;510451,0.3,K183&gt;323862,0.2352,K183&gt;160577.65,0.2136,K183&gt;134119.41,0.1792,K183&gt;115375.9,0.16,K183&gt;65651.07,0.1088,K183&gt;7735,0.064,K183&gt;0,0.0192)</f>
        <v>0.35</v>
      </c>
      <c r="M183" s="31">
        <f t="shared" si="28"/>
        <v>5005104</v>
      </c>
      <c r="N183" s="28">
        <f t="shared" si="29"/>
        <v>3816859.5670391284</v>
      </c>
      <c r="O183">
        <v>26</v>
      </c>
      <c r="P183" t="s">
        <v>61</v>
      </c>
      <c r="Q183" t="s">
        <v>299</v>
      </c>
    </row>
    <row r="184" spans="1:17" x14ac:dyDescent="0.45">
      <c r="A184">
        <v>360</v>
      </c>
      <c r="B184" t="s">
        <v>1463</v>
      </c>
      <c r="C184" t="s">
        <v>1619</v>
      </c>
      <c r="D184" t="s">
        <v>1636</v>
      </c>
      <c r="E184">
        <v>18</v>
      </c>
      <c r="F184" s="8">
        <f t="shared" si="24"/>
        <v>0.82849025974025958</v>
      </c>
      <c r="G184" s="8">
        <f t="shared" si="25"/>
        <v>1.0240961531785551</v>
      </c>
      <c r="H184" s="11">
        <v>5900</v>
      </c>
      <c r="I184" s="5">
        <f t="shared" si="26"/>
        <v>145612</v>
      </c>
      <c r="J184" s="29">
        <v>306800</v>
      </c>
      <c r="K184" s="28">
        <f t="shared" si="27"/>
        <v>7571824</v>
      </c>
      <c r="L184" s="30" cm="1">
        <f t="array" ref="L184">_xlfn.IFS(K184&gt;3898140.12,0.35,K184&gt;1299380.04,0.34,K184&gt;974535.03,0.32,K184&gt;510451,0.3,K184&gt;323862,0.2352,K184&gt;160577.65,0.2136,K184&gt;134119.41,0.1792,K184&gt;115375.9,0.16,K184&gt;65651.07,0.1088,K184&gt;7735,0.064,K184&gt;0,0.0192)</f>
        <v>0.35</v>
      </c>
      <c r="M184" s="31">
        <f t="shared" si="28"/>
        <v>4921685.6000000006</v>
      </c>
      <c r="N184" s="28">
        <f t="shared" si="29"/>
        <v>3753245.2409218103</v>
      </c>
      <c r="O184">
        <v>32</v>
      </c>
      <c r="P184" t="s">
        <v>63</v>
      </c>
      <c r="Q184" t="s">
        <v>401</v>
      </c>
    </row>
    <row r="185" spans="1:17" x14ac:dyDescent="0.45">
      <c r="A185">
        <v>823</v>
      </c>
      <c r="B185" t="s">
        <v>1463</v>
      </c>
      <c r="C185" t="s">
        <v>1852</v>
      </c>
      <c r="D185" t="s">
        <v>1853</v>
      </c>
      <c r="E185">
        <v>2</v>
      </c>
      <c r="F185" s="8">
        <f t="shared" si="24"/>
        <v>0.82849025974025958</v>
      </c>
      <c r="G185" s="8">
        <f t="shared" si="25"/>
        <v>1.0240961531785551</v>
      </c>
      <c r="H185" s="11">
        <v>5900</v>
      </c>
      <c r="I185" s="5">
        <f t="shared" si="26"/>
        <v>145612</v>
      </c>
      <c r="J185" s="29">
        <v>306800</v>
      </c>
      <c r="K185" s="28">
        <f t="shared" si="27"/>
        <v>7571824</v>
      </c>
      <c r="L185" s="30" cm="1">
        <f t="array" ref="L185">_xlfn.IFS(K185&gt;3898140.12,0.35,K185&gt;1299380.04,0.34,K185&gt;974535.03,0.32,K185&gt;510451,0.3,K185&gt;323862,0.2352,K185&gt;160577.65,0.2136,K185&gt;134119.41,0.1792,K185&gt;115375.9,0.16,K185&gt;65651.07,0.1088,K185&gt;7735,0.064,K185&gt;0,0.0192)</f>
        <v>0.35</v>
      </c>
      <c r="M185" s="31">
        <f t="shared" si="28"/>
        <v>4921685.6000000006</v>
      </c>
      <c r="N185" s="28">
        <f t="shared" si="29"/>
        <v>3753245.2409218103</v>
      </c>
      <c r="O185">
        <v>25</v>
      </c>
      <c r="P185" t="s">
        <v>45</v>
      </c>
      <c r="Q185" t="s">
        <v>34</v>
      </c>
    </row>
    <row r="186" spans="1:17" x14ac:dyDescent="0.45">
      <c r="A186">
        <v>824</v>
      </c>
      <c r="B186" t="s">
        <v>1463</v>
      </c>
      <c r="C186" t="s">
        <v>1852</v>
      </c>
      <c r="D186" t="s">
        <v>1854</v>
      </c>
      <c r="E186">
        <v>3</v>
      </c>
      <c r="F186" s="8">
        <f t="shared" si="24"/>
        <v>0.81444805194805181</v>
      </c>
      <c r="G186" s="8">
        <f t="shared" si="25"/>
        <v>1.0067385912602744</v>
      </c>
      <c r="H186" s="11">
        <v>5800</v>
      </c>
      <c r="I186" s="5">
        <f t="shared" si="26"/>
        <v>143144</v>
      </c>
      <c r="J186" s="29">
        <v>301600</v>
      </c>
      <c r="K186" s="28">
        <f t="shared" si="27"/>
        <v>7443488</v>
      </c>
      <c r="L186" s="30" cm="1">
        <f t="array" ref="L186">_xlfn.IFS(K186&gt;3898140.12,0.35,K186&gt;1299380.04,0.34,K186&gt;974535.03,0.32,K186&gt;510451,0.3,K186&gt;323862,0.2352,K186&gt;160577.65,0.2136,K186&gt;134119.41,0.1792,K186&gt;115375.9,0.16,K186&gt;65651.07,0.1088,K186&gt;7735,0.064,K186&gt;0,0.0192)</f>
        <v>0.35</v>
      </c>
      <c r="M186" s="31">
        <f t="shared" si="28"/>
        <v>4838267.2</v>
      </c>
      <c r="N186" s="28">
        <f t="shared" si="29"/>
        <v>3689630.9148044912</v>
      </c>
      <c r="O186">
        <v>34</v>
      </c>
      <c r="P186" t="s">
        <v>67</v>
      </c>
      <c r="Q186" t="s">
        <v>401</v>
      </c>
    </row>
    <row r="187" spans="1:17" x14ac:dyDescent="0.45">
      <c r="A187">
        <v>68</v>
      </c>
      <c r="B187" t="s">
        <v>1463</v>
      </c>
      <c r="C187" t="s">
        <v>1489</v>
      </c>
      <c r="D187" t="s">
        <v>1499</v>
      </c>
      <c r="E187">
        <v>10</v>
      </c>
      <c r="F187" s="8">
        <f t="shared" si="24"/>
        <v>0.77232142857142838</v>
      </c>
      <c r="G187" s="8">
        <f t="shared" si="25"/>
        <v>0.95466590550543273</v>
      </c>
      <c r="H187" s="11">
        <v>5500</v>
      </c>
      <c r="I187" s="5">
        <f t="shared" si="26"/>
        <v>135740</v>
      </c>
      <c r="J187" s="29">
        <v>286000</v>
      </c>
      <c r="K187" s="28">
        <f t="shared" si="27"/>
        <v>7058480</v>
      </c>
      <c r="L187" s="30" cm="1">
        <f t="array" ref="L187">_xlfn.IFS(K187&gt;3898140.12,0.35,K187&gt;1299380.04,0.34,K187&gt;974535.03,0.32,K187&gt;510451,0.3,K187&gt;323862,0.2352,K187&gt;160577.65,0.2136,K187&gt;134119.41,0.1792,K187&gt;115375.9,0.16,K187&gt;65651.07,0.1088,K187&gt;7735,0.064,K187&gt;0,0.0192)</f>
        <v>0.35</v>
      </c>
      <c r="M187" s="31">
        <f t="shared" si="28"/>
        <v>4588012</v>
      </c>
      <c r="N187" s="28">
        <f t="shared" si="29"/>
        <v>3498787.9364525345</v>
      </c>
      <c r="O187">
        <v>25</v>
      </c>
      <c r="P187" t="s">
        <v>22</v>
      </c>
      <c r="Q187" t="s">
        <v>299</v>
      </c>
    </row>
    <row r="188" spans="1:17" x14ac:dyDescent="0.45">
      <c r="A188">
        <v>126</v>
      </c>
      <c r="B188" t="s">
        <v>1463</v>
      </c>
      <c r="C188" t="s">
        <v>1514</v>
      </c>
      <c r="D188" t="s">
        <v>1527</v>
      </c>
      <c r="E188">
        <v>12</v>
      </c>
      <c r="F188" s="8">
        <f t="shared" si="24"/>
        <v>0.77232142857142838</v>
      </c>
      <c r="G188" s="8">
        <f t="shared" si="25"/>
        <v>0.95466590550543273</v>
      </c>
      <c r="H188" s="11">
        <v>5500</v>
      </c>
      <c r="I188" s="5">
        <f t="shared" si="26"/>
        <v>135740</v>
      </c>
      <c r="J188" s="29">
        <v>286000</v>
      </c>
      <c r="K188" s="28">
        <f t="shared" si="27"/>
        <v>7058480</v>
      </c>
      <c r="L188" s="30" cm="1">
        <f t="array" ref="L188">_xlfn.IFS(K188&gt;3898140.12,0.35,K188&gt;1299380.04,0.34,K188&gt;974535.03,0.32,K188&gt;510451,0.3,K188&gt;323862,0.2352,K188&gt;160577.65,0.2136,K188&gt;134119.41,0.1792,K188&gt;115375.9,0.16,K188&gt;65651.07,0.1088,K188&gt;7735,0.064,K188&gt;0,0.0192)</f>
        <v>0.35</v>
      </c>
      <c r="M188" s="31">
        <f t="shared" si="28"/>
        <v>4588012</v>
      </c>
      <c r="N188" s="28">
        <f t="shared" si="29"/>
        <v>3498787.9364525345</v>
      </c>
      <c r="O188">
        <v>23</v>
      </c>
      <c r="P188" t="s">
        <v>20</v>
      </c>
      <c r="Q188" t="s">
        <v>401</v>
      </c>
    </row>
    <row r="189" spans="1:17" x14ac:dyDescent="0.45">
      <c r="A189">
        <v>181</v>
      </c>
      <c r="B189" t="s">
        <v>1463</v>
      </c>
      <c r="C189" t="s">
        <v>1540</v>
      </c>
      <c r="D189" t="s">
        <v>1554</v>
      </c>
      <c r="E189">
        <v>14</v>
      </c>
      <c r="F189" s="8">
        <f t="shared" si="24"/>
        <v>0.77232142857142838</v>
      </c>
      <c r="G189" s="8">
        <f t="shared" si="25"/>
        <v>0.95466590550543273</v>
      </c>
      <c r="H189" s="11">
        <v>5500</v>
      </c>
      <c r="I189" s="5">
        <f t="shared" si="26"/>
        <v>135740</v>
      </c>
      <c r="J189" s="29">
        <v>286000</v>
      </c>
      <c r="K189" s="28">
        <f t="shared" si="27"/>
        <v>7058480</v>
      </c>
      <c r="L189" s="30" cm="1">
        <f t="array" ref="L189">_xlfn.IFS(K189&gt;3898140.12,0.35,K189&gt;1299380.04,0.34,K189&gt;974535.03,0.32,K189&gt;510451,0.3,K189&gt;323862,0.2352,K189&gt;160577.65,0.2136,K189&gt;134119.41,0.1792,K189&gt;115375.9,0.16,K189&gt;65651.07,0.1088,K189&gt;7735,0.064,K189&gt;0,0.0192)</f>
        <v>0.35</v>
      </c>
      <c r="M189" s="31">
        <f t="shared" si="28"/>
        <v>4588012</v>
      </c>
      <c r="N189" s="28">
        <f t="shared" si="29"/>
        <v>3498787.9364525345</v>
      </c>
      <c r="O189">
        <v>23</v>
      </c>
      <c r="P189" t="s">
        <v>40</v>
      </c>
      <c r="Q189" t="s">
        <v>147</v>
      </c>
    </row>
    <row r="190" spans="1:17" x14ac:dyDescent="0.45">
      <c r="A190">
        <v>941</v>
      </c>
      <c r="B190" t="s">
        <v>1463</v>
      </c>
      <c r="C190" t="s">
        <v>1902</v>
      </c>
      <c r="D190" t="s">
        <v>1910</v>
      </c>
      <c r="E190">
        <v>9</v>
      </c>
      <c r="F190" s="8">
        <f t="shared" si="24"/>
        <v>0.77232142857142838</v>
      </c>
      <c r="G190" s="8">
        <f t="shared" si="25"/>
        <v>0.95466590550543273</v>
      </c>
      <c r="H190" s="11">
        <v>5500</v>
      </c>
      <c r="I190" s="5">
        <f t="shared" si="26"/>
        <v>135740</v>
      </c>
      <c r="J190" s="29">
        <v>286000</v>
      </c>
      <c r="K190" s="28">
        <f t="shared" si="27"/>
        <v>7058480</v>
      </c>
      <c r="L190" s="30" cm="1">
        <f t="array" ref="L190">_xlfn.IFS(K190&gt;3898140.12,0.35,K190&gt;1299380.04,0.34,K190&gt;974535.03,0.32,K190&gt;510451,0.3,K190&gt;323862,0.2352,K190&gt;160577.65,0.2136,K190&gt;134119.41,0.1792,K190&gt;115375.9,0.16,K190&gt;65651.07,0.1088,K190&gt;7735,0.064,K190&gt;0,0.0192)</f>
        <v>0.35</v>
      </c>
      <c r="M190" s="31">
        <f t="shared" si="28"/>
        <v>4588012</v>
      </c>
      <c r="N190" s="28">
        <f t="shared" si="29"/>
        <v>3498787.9364525345</v>
      </c>
      <c r="O190">
        <v>31</v>
      </c>
      <c r="P190" t="s">
        <v>22</v>
      </c>
      <c r="Q190" t="s">
        <v>104</v>
      </c>
    </row>
    <row r="191" spans="1:17" x14ac:dyDescent="0.45">
      <c r="A191">
        <v>569</v>
      </c>
      <c r="B191" t="s">
        <v>1463</v>
      </c>
      <c r="C191" t="s">
        <v>1723</v>
      </c>
      <c r="D191" t="s">
        <v>1736</v>
      </c>
      <c r="E191">
        <v>14</v>
      </c>
      <c r="F191" s="8">
        <f t="shared" si="24"/>
        <v>0.75827922077922061</v>
      </c>
      <c r="G191" s="8">
        <f t="shared" si="25"/>
        <v>0.93730834358715209</v>
      </c>
      <c r="H191" s="11">
        <v>5400</v>
      </c>
      <c r="I191" s="5">
        <f t="shared" si="26"/>
        <v>133272</v>
      </c>
      <c r="J191" s="29">
        <v>280800</v>
      </c>
      <c r="K191" s="28">
        <f t="shared" si="27"/>
        <v>6930144</v>
      </c>
      <c r="L191" s="30" cm="1">
        <f t="array" ref="L191">_xlfn.IFS(K191&gt;3898140.12,0.35,K191&gt;1299380.04,0.34,K191&gt;974535.03,0.32,K191&gt;510451,0.3,K191&gt;323862,0.2352,K191&gt;160577.65,0.2136,K191&gt;134119.41,0.1792,K191&gt;115375.9,0.16,K191&gt;65651.07,0.1088,K191&gt;7735,0.064,K191&gt;0,0.0192)</f>
        <v>0.35</v>
      </c>
      <c r="M191" s="31">
        <f t="shared" si="28"/>
        <v>4504593.6000000006</v>
      </c>
      <c r="N191" s="28">
        <f t="shared" si="29"/>
        <v>3435173.6103352159</v>
      </c>
      <c r="O191">
        <v>27</v>
      </c>
      <c r="P191" t="s">
        <v>63</v>
      </c>
      <c r="Q191" t="s">
        <v>147</v>
      </c>
    </row>
    <row r="192" spans="1:17" x14ac:dyDescent="0.45">
      <c r="A192">
        <v>235</v>
      </c>
      <c r="B192" t="s">
        <v>1463</v>
      </c>
      <c r="C192" t="s">
        <v>1566</v>
      </c>
      <c r="D192" t="s">
        <v>1575</v>
      </c>
      <c r="E192">
        <v>9</v>
      </c>
      <c r="F192" s="8">
        <f t="shared" si="24"/>
        <v>0.74423701298701284</v>
      </c>
      <c r="G192" s="8">
        <f t="shared" si="25"/>
        <v>0.91995078166887156</v>
      </c>
      <c r="H192" s="11">
        <v>5300</v>
      </c>
      <c r="I192" s="5">
        <f t="shared" si="26"/>
        <v>130804</v>
      </c>
      <c r="J192" s="29">
        <v>275600</v>
      </c>
      <c r="K192" s="28">
        <f t="shared" si="27"/>
        <v>6801808</v>
      </c>
      <c r="L192" s="30" cm="1">
        <f t="array" ref="L192">_xlfn.IFS(K192&gt;3898140.12,0.35,K192&gt;1299380.04,0.34,K192&gt;974535.03,0.32,K192&gt;510451,0.3,K192&gt;323862,0.2352,K192&gt;160577.65,0.2136,K192&gt;134119.41,0.1792,K192&gt;115375.9,0.16,K192&gt;65651.07,0.1088,K192&gt;7735,0.064,K192&gt;0,0.0192)</f>
        <v>0.35</v>
      </c>
      <c r="M192" s="31">
        <f t="shared" si="28"/>
        <v>4421175.2</v>
      </c>
      <c r="N192" s="28">
        <f t="shared" si="29"/>
        <v>3371559.2842178969</v>
      </c>
      <c r="O192">
        <v>31</v>
      </c>
      <c r="P192" t="s">
        <v>48</v>
      </c>
      <c r="Q192" t="s">
        <v>18</v>
      </c>
    </row>
    <row r="193" spans="1:17" x14ac:dyDescent="0.45">
      <c r="A193">
        <v>302</v>
      </c>
      <c r="B193" t="s">
        <v>1463</v>
      </c>
      <c r="C193" t="s">
        <v>1592</v>
      </c>
      <c r="D193" t="s">
        <v>1604</v>
      </c>
      <c r="E193">
        <v>12</v>
      </c>
      <c r="F193" s="8">
        <f t="shared" si="24"/>
        <v>0.74423701298701284</v>
      </c>
      <c r="G193" s="8">
        <f t="shared" si="25"/>
        <v>0.91995078166887156</v>
      </c>
      <c r="H193" s="11">
        <v>5300</v>
      </c>
      <c r="I193" s="5">
        <f t="shared" si="26"/>
        <v>130804</v>
      </c>
      <c r="J193" s="29">
        <v>275600</v>
      </c>
      <c r="K193" s="28">
        <f t="shared" si="27"/>
        <v>6801808</v>
      </c>
      <c r="L193" s="30" cm="1">
        <f t="array" ref="L193">_xlfn.IFS(K193&gt;3898140.12,0.35,K193&gt;1299380.04,0.34,K193&gt;974535.03,0.32,K193&gt;510451,0.3,K193&gt;323862,0.2352,K193&gt;160577.65,0.2136,K193&gt;134119.41,0.1792,K193&gt;115375.9,0.16,K193&gt;65651.07,0.1088,K193&gt;7735,0.064,K193&gt;0,0.0192)</f>
        <v>0.35</v>
      </c>
      <c r="M193" s="31">
        <f t="shared" si="28"/>
        <v>4421175.2</v>
      </c>
      <c r="N193" s="28">
        <f t="shared" si="29"/>
        <v>3371559.2842178969</v>
      </c>
      <c r="O193">
        <v>24</v>
      </c>
      <c r="P193" t="s">
        <v>17</v>
      </c>
      <c r="Q193" t="s">
        <v>299</v>
      </c>
    </row>
    <row r="194" spans="1:17" x14ac:dyDescent="0.45">
      <c r="A194">
        <v>361</v>
      </c>
      <c r="B194" t="s">
        <v>1463</v>
      </c>
      <c r="C194" t="s">
        <v>1619</v>
      </c>
      <c r="D194" t="s">
        <v>1637</v>
      </c>
      <c r="E194">
        <v>19</v>
      </c>
      <c r="F194" s="8">
        <f t="shared" ref="F194:F257" si="30">K194/$T$7</f>
        <v>0.74423701298701284</v>
      </c>
      <c r="G194" s="8">
        <f t="shared" ref="G194:G257" si="31">K194/$T$6</f>
        <v>0.91995078166887156</v>
      </c>
      <c r="H194" s="11">
        <v>5300</v>
      </c>
      <c r="I194" s="5">
        <f t="shared" ref="I194:I257" si="32">H194*$S$3</f>
        <v>130804</v>
      </c>
      <c r="J194" s="29">
        <v>275600</v>
      </c>
      <c r="K194" s="28">
        <f t="shared" ref="K194:K257" si="33">J194*$S$3</f>
        <v>6801808</v>
      </c>
      <c r="L194" s="30" cm="1">
        <f t="array" ref="L194">_xlfn.IFS(K194&gt;3898140.12,0.35,K194&gt;1299380.04,0.34,K194&gt;974535.03,0.32,K194&gt;510451,0.3,K194&gt;323862,0.2352,K194&gt;160577.65,0.2136,K194&gt;134119.41,0.1792,K194&gt;115375.9,0.16,K194&gt;65651.07,0.1088,K194&gt;7735,0.064,K194&gt;0,0.0192)</f>
        <v>0.35</v>
      </c>
      <c r="M194" s="31">
        <f t="shared" ref="M194:M257" si="34">K194*(1-L194)</f>
        <v>4421175.2</v>
      </c>
      <c r="N194" s="28">
        <f t="shared" ref="N194:N257" si="35">M194*$W$3</f>
        <v>3371559.2842178969</v>
      </c>
      <c r="O194">
        <v>29</v>
      </c>
      <c r="P194" t="s">
        <v>66</v>
      </c>
      <c r="Q194" t="s">
        <v>401</v>
      </c>
    </row>
    <row r="195" spans="1:17" x14ac:dyDescent="0.45">
      <c r="A195">
        <v>617</v>
      </c>
      <c r="B195" t="s">
        <v>1463</v>
      </c>
      <c r="C195" t="s">
        <v>1748</v>
      </c>
      <c r="D195" t="s">
        <v>1758</v>
      </c>
      <c r="E195">
        <v>10</v>
      </c>
      <c r="F195" s="8">
        <f t="shared" si="30"/>
        <v>0.74423701298701284</v>
      </c>
      <c r="G195" s="8">
        <f t="shared" si="31"/>
        <v>0.91995078166887156</v>
      </c>
      <c r="H195" s="11">
        <v>5300</v>
      </c>
      <c r="I195" s="5">
        <f t="shared" si="32"/>
        <v>130804</v>
      </c>
      <c r="J195" s="29">
        <v>275600</v>
      </c>
      <c r="K195" s="28">
        <f t="shared" si="33"/>
        <v>6801808</v>
      </c>
      <c r="L195" s="30" cm="1">
        <f t="array" ref="L195">_xlfn.IFS(K195&gt;3898140.12,0.35,K195&gt;1299380.04,0.34,K195&gt;974535.03,0.32,K195&gt;510451,0.3,K195&gt;323862,0.2352,K195&gt;160577.65,0.2136,K195&gt;134119.41,0.1792,K195&gt;115375.9,0.16,K195&gt;65651.07,0.1088,K195&gt;7735,0.064,K195&gt;0,0.0192)</f>
        <v>0.35</v>
      </c>
      <c r="M195" s="31">
        <f t="shared" si="34"/>
        <v>4421175.2</v>
      </c>
      <c r="N195" s="28">
        <f t="shared" si="35"/>
        <v>3371559.2842178969</v>
      </c>
      <c r="O195">
        <v>29</v>
      </c>
      <c r="P195" t="s">
        <v>73</v>
      </c>
      <c r="Q195" t="s">
        <v>104</v>
      </c>
    </row>
    <row r="196" spans="1:17" x14ac:dyDescent="0.45">
      <c r="A196">
        <v>900</v>
      </c>
      <c r="B196" t="s">
        <v>1463</v>
      </c>
      <c r="C196" t="s">
        <v>1876</v>
      </c>
      <c r="D196" t="s">
        <v>1896</v>
      </c>
      <c r="E196">
        <v>20</v>
      </c>
      <c r="F196" s="8">
        <f t="shared" si="30"/>
        <v>0.74423701298701284</v>
      </c>
      <c r="G196" s="8">
        <f t="shared" si="31"/>
        <v>0.91995078166887156</v>
      </c>
      <c r="H196" s="11">
        <v>5300</v>
      </c>
      <c r="I196" s="5">
        <f t="shared" si="32"/>
        <v>130804</v>
      </c>
      <c r="J196" s="29">
        <v>275600</v>
      </c>
      <c r="K196" s="28">
        <f t="shared" si="33"/>
        <v>6801808</v>
      </c>
      <c r="L196" s="30" cm="1">
        <f t="array" ref="L196">_xlfn.IFS(K196&gt;3898140.12,0.35,K196&gt;1299380.04,0.34,K196&gt;974535.03,0.32,K196&gt;510451,0.3,K196&gt;323862,0.2352,K196&gt;160577.65,0.2136,K196&gt;134119.41,0.1792,K196&gt;115375.9,0.16,K196&gt;65651.07,0.1088,K196&gt;7735,0.064,K196&gt;0,0.0192)</f>
        <v>0.35</v>
      </c>
      <c r="M196" s="31">
        <f t="shared" si="34"/>
        <v>4421175.2</v>
      </c>
      <c r="N196" s="28">
        <f t="shared" si="35"/>
        <v>3371559.2842178969</v>
      </c>
      <c r="O196">
        <v>22</v>
      </c>
      <c r="P196" t="s">
        <v>63</v>
      </c>
      <c r="Q196" t="s">
        <v>401</v>
      </c>
    </row>
    <row r="197" spans="1:17" x14ac:dyDescent="0.45">
      <c r="A197">
        <v>455</v>
      </c>
      <c r="B197" t="s">
        <v>1463</v>
      </c>
      <c r="C197" t="s">
        <v>1671</v>
      </c>
      <c r="D197" t="s">
        <v>1675</v>
      </c>
      <c r="E197">
        <v>4</v>
      </c>
      <c r="F197" s="8">
        <f t="shared" si="30"/>
        <v>0.73019480519480506</v>
      </c>
      <c r="G197" s="8">
        <f t="shared" si="31"/>
        <v>0.90259321975059092</v>
      </c>
      <c r="H197" s="11">
        <v>5200</v>
      </c>
      <c r="I197" s="5">
        <f t="shared" si="32"/>
        <v>128336</v>
      </c>
      <c r="J197" s="29">
        <v>270400</v>
      </c>
      <c r="K197" s="28">
        <f t="shared" si="33"/>
        <v>6673472</v>
      </c>
      <c r="L197" s="30" cm="1">
        <f t="array" ref="L197">_xlfn.IFS(K197&gt;3898140.12,0.35,K197&gt;1299380.04,0.34,K197&gt;974535.03,0.32,K197&gt;510451,0.3,K197&gt;323862,0.2352,K197&gt;160577.65,0.2136,K197&gt;134119.41,0.1792,K197&gt;115375.9,0.16,K197&gt;65651.07,0.1088,K197&gt;7735,0.064,K197&gt;0,0.0192)</f>
        <v>0.35</v>
      </c>
      <c r="M197" s="31">
        <f t="shared" si="34"/>
        <v>4337756.8</v>
      </c>
      <c r="N197" s="28">
        <f t="shared" si="35"/>
        <v>3307944.9581005778</v>
      </c>
      <c r="O197">
        <v>25</v>
      </c>
      <c r="P197" t="s">
        <v>50</v>
      </c>
      <c r="Q197" t="s">
        <v>106</v>
      </c>
    </row>
    <row r="198" spans="1:17" x14ac:dyDescent="0.45">
      <c r="A198">
        <v>69</v>
      </c>
      <c r="B198" t="s">
        <v>1463</v>
      </c>
      <c r="C198" t="s">
        <v>1489</v>
      </c>
      <c r="D198" t="s">
        <v>1500</v>
      </c>
      <c r="E198">
        <v>11</v>
      </c>
      <c r="F198" s="8">
        <f t="shared" si="30"/>
        <v>0.71615259740259729</v>
      </c>
      <c r="G198" s="8">
        <f t="shared" si="31"/>
        <v>0.8852356578323104</v>
      </c>
      <c r="H198" s="11">
        <v>5100</v>
      </c>
      <c r="I198" s="5">
        <f t="shared" si="32"/>
        <v>125868</v>
      </c>
      <c r="J198" s="29">
        <v>265200</v>
      </c>
      <c r="K198" s="28">
        <f t="shared" si="33"/>
        <v>6545136</v>
      </c>
      <c r="L198" s="30" cm="1">
        <f t="array" ref="L198">_xlfn.IFS(K198&gt;3898140.12,0.35,K198&gt;1299380.04,0.34,K198&gt;974535.03,0.32,K198&gt;510451,0.3,K198&gt;323862,0.2352,K198&gt;160577.65,0.2136,K198&gt;134119.41,0.1792,K198&gt;115375.9,0.16,K198&gt;65651.07,0.1088,K198&gt;7735,0.064,K198&gt;0,0.0192)</f>
        <v>0.35</v>
      </c>
      <c r="M198" s="31">
        <f t="shared" si="34"/>
        <v>4254338.4000000004</v>
      </c>
      <c r="N198" s="28">
        <f t="shared" si="35"/>
        <v>3244330.6319832597</v>
      </c>
      <c r="O198">
        <v>24</v>
      </c>
      <c r="P198" t="s">
        <v>28</v>
      </c>
      <c r="Q198" t="s">
        <v>401</v>
      </c>
    </row>
    <row r="199" spans="1:17" x14ac:dyDescent="0.45">
      <c r="A199">
        <v>182</v>
      </c>
      <c r="B199" t="s">
        <v>1463</v>
      </c>
      <c r="C199" t="s">
        <v>1540</v>
      </c>
      <c r="D199" t="s">
        <v>1555</v>
      </c>
      <c r="E199">
        <v>15</v>
      </c>
      <c r="F199" s="8">
        <f t="shared" si="30"/>
        <v>0.71615259740259729</v>
      </c>
      <c r="G199" s="8">
        <f t="shared" si="31"/>
        <v>0.8852356578323104</v>
      </c>
      <c r="H199" s="11">
        <v>5100</v>
      </c>
      <c r="I199" s="5">
        <f t="shared" si="32"/>
        <v>125868</v>
      </c>
      <c r="J199" s="29">
        <v>265200</v>
      </c>
      <c r="K199" s="28">
        <f t="shared" si="33"/>
        <v>6545136</v>
      </c>
      <c r="L199" s="30" cm="1">
        <f t="array" ref="L199">_xlfn.IFS(K199&gt;3898140.12,0.35,K199&gt;1299380.04,0.34,K199&gt;974535.03,0.32,K199&gt;510451,0.3,K199&gt;323862,0.2352,K199&gt;160577.65,0.2136,K199&gt;134119.41,0.1792,K199&gt;115375.9,0.16,K199&gt;65651.07,0.1088,K199&gt;7735,0.064,K199&gt;0,0.0192)</f>
        <v>0.35</v>
      </c>
      <c r="M199" s="31">
        <f t="shared" si="34"/>
        <v>4254338.4000000004</v>
      </c>
      <c r="N199" s="28">
        <f t="shared" si="35"/>
        <v>3244330.6319832597</v>
      </c>
      <c r="O199">
        <v>28</v>
      </c>
      <c r="P199" t="s">
        <v>50</v>
      </c>
      <c r="Q199" t="s">
        <v>147</v>
      </c>
    </row>
    <row r="200" spans="1:17" x14ac:dyDescent="0.45">
      <c r="A200">
        <v>236</v>
      </c>
      <c r="B200" t="s">
        <v>1463</v>
      </c>
      <c r="C200" t="s">
        <v>1566</v>
      </c>
      <c r="D200" t="s">
        <v>1576</v>
      </c>
      <c r="E200">
        <v>10</v>
      </c>
      <c r="F200" s="8">
        <f t="shared" si="30"/>
        <v>0.71615259740259729</v>
      </c>
      <c r="G200" s="8">
        <f t="shared" si="31"/>
        <v>0.8852356578323104</v>
      </c>
      <c r="H200" s="11">
        <v>5100</v>
      </c>
      <c r="I200" s="5">
        <f t="shared" si="32"/>
        <v>125868</v>
      </c>
      <c r="J200" s="29">
        <v>265200</v>
      </c>
      <c r="K200" s="28">
        <f t="shared" si="33"/>
        <v>6545136</v>
      </c>
      <c r="L200" s="30" cm="1">
        <f t="array" ref="L200">_xlfn.IFS(K200&gt;3898140.12,0.35,K200&gt;1299380.04,0.34,K200&gt;974535.03,0.32,K200&gt;510451,0.3,K200&gt;323862,0.2352,K200&gt;160577.65,0.2136,K200&gt;134119.41,0.1792,K200&gt;115375.9,0.16,K200&gt;65651.07,0.1088,K200&gt;7735,0.064,K200&gt;0,0.0192)</f>
        <v>0.35</v>
      </c>
      <c r="M200" s="31">
        <f t="shared" si="34"/>
        <v>4254338.4000000004</v>
      </c>
      <c r="N200" s="28">
        <f t="shared" si="35"/>
        <v>3244330.6319832597</v>
      </c>
      <c r="O200">
        <v>22</v>
      </c>
      <c r="P200" t="s">
        <v>26</v>
      </c>
      <c r="Q200" t="s">
        <v>401</v>
      </c>
    </row>
    <row r="201" spans="1:17" x14ac:dyDescent="0.45">
      <c r="A201">
        <v>303</v>
      </c>
      <c r="B201" t="s">
        <v>1463</v>
      </c>
      <c r="C201" t="s">
        <v>1592</v>
      </c>
      <c r="D201" t="s">
        <v>1605</v>
      </c>
      <c r="E201">
        <v>13</v>
      </c>
      <c r="F201" s="8">
        <f t="shared" si="30"/>
        <v>0.71615259740259729</v>
      </c>
      <c r="G201" s="8">
        <f t="shared" si="31"/>
        <v>0.8852356578323104</v>
      </c>
      <c r="H201" s="11">
        <v>5100</v>
      </c>
      <c r="I201" s="5">
        <f t="shared" si="32"/>
        <v>125868</v>
      </c>
      <c r="J201" s="29">
        <v>265200</v>
      </c>
      <c r="K201" s="28">
        <f t="shared" si="33"/>
        <v>6545136</v>
      </c>
      <c r="L201" s="30" cm="1">
        <f t="array" ref="L201">_xlfn.IFS(K201&gt;3898140.12,0.35,K201&gt;1299380.04,0.34,K201&gt;974535.03,0.32,K201&gt;510451,0.3,K201&gt;323862,0.2352,K201&gt;160577.65,0.2136,K201&gt;134119.41,0.1792,K201&gt;115375.9,0.16,K201&gt;65651.07,0.1088,K201&gt;7735,0.064,K201&gt;0,0.0192)</f>
        <v>0.35</v>
      </c>
      <c r="M201" s="31">
        <f t="shared" si="34"/>
        <v>4254338.4000000004</v>
      </c>
      <c r="N201" s="28">
        <f t="shared" si="35"/>
        <v>3244330.6319832597</v>
      </c>
      <c r="O201">
        <v>26</v>
      </c>
      <c r="P201" t="s">
        <v>61</v>
      </c>
      <c r="Q201" t="s">
        <v>104</v>
      </c>
    </row>
    <row r="202" spans="1:17" x14ac:dyDescent="0.45">
      <c r="A202">
        <v>456</v>
      </c>
      <c r="B202" t="s">
        <v>1463</v>
      </c>
      <c r="C202" t="s">
        <v>1671</v>
      </c>
      <c r="D202" t="s">
        <v>1676</v>
      </c>
      <c r="E202">
        <v>5</v>
      </c>
      <c r="F202" s="8">
        <f t="shared" si="30"/>
        <v>0.71615259740259729</v>
      </c>
      <c r="G202" s="8">
        <f t="shared" si="31"/>
        <v>0.8852356578323104</v>
      </c>
      <c r="H202" s="11">
        <v>5100</v>
      </c>
      <c r="I202" s="5">
        <f t="shared" si="32"/>
        <v>125868</v>
      </c>
      <c r="J202" s="29">
        <v>265200</v>
      </c>
      <c r="K202" s="28">
        <f t="shared" si="33"/>
        <v>6545136</v>
      </c>
      <c r="L202" s="30" cm="1">
        <f t="array" ref="L202">_xlfn.IFS(K202&gt;3898140.12,0.35,K202&gt;1299380.04,0.34,K202&gt;974535.03,0.32,K202&gt;510451,0.3,K202&gt;323862,0.2352,K202&gt;160577.65,0.2136,K202&gt;134119.41,0.1792,K202&gt;115375.9,0.16,K202&gt;65651.07,0.1088,K202&gt;7735,0.064,K202&gt;0,0.0192)</f>
        <v>0.35</v>
      </c>
      <c r="M202" s="31">
        <f t="shared" si="34"/>
        <v>4254338.4000000004</v>
      </c>
      <c r="N202" s="28">
        <f t="shared" si="35"/>
        <v>3244330.6319832597</v>
      </c>
      <c r="O202">
        <v>27</v>
      </c>
      <c r="P202" t="s">
        <v>26</v>
      </c>
      <c r="Q202" t="s">
        <v>401</v>
      </c>
    </row>
    <row r="203" spans="1:17" x14ac:dyDescent="0.45">
      <c r="A203">
        <v>618</v>
      </c>
      <c r="B203" t="s">
        <v>1463</v>
      </c>
      <c r="C203" t="s">
        <v>1748</v>
      </c>
      <c r="D203" t="s">
        <v>1759</v>
      </c>
      <c r="E203">
        <v>11</v>
      </c>
      <c r="F203" s="8">
        <f t="shared" si="30"/>
        <v>0.71615259740259729</v>
      </c>
      <c r="G203" s="8">
        <f t="shared" si="31"/>
        <v>0.8852356578323104</v>
      </c>
      <c r="H203" s="11">
        <v>5100</v>
      </c>
      <c r="I203" s="5">
        <f t="shared" si="32"/>
        <v>125868</v>
      </c>
      <c r="J203" s="29">
        <v>265200</v>
      </c>
      <c r="K203" s="28">
        <f t="shared" si="33"/>
        <v>6545136</v>
      </c>
      <c r="L203" s="30" cm="1">
        <f t="array" ref="L203">_xlfn.IFS(K203&gt;3898140.12,0.35,K203&gt;1299380.04,0.34,K203&gt;974535.03,0.32,K203&gt;510451,0.3,K203&gt;323862,0.2352,K203&gt;160577.65,0.2136,K203&gt;134119.41,0.1792,K203&gt;115375.9,0.16,K203&gt;65651.07,0.1088,K203&gt;7735,0.064,K203&gt;0,0.0192)</f>
        <v>0.35</v>
      </c>
      <c r="M203" s="31">
        <f t="shared" si="34"/>
        <v>4254338.4000000004</v>
      </c>
      <c r="N203" s="28">
        <f t="shared" si="35"/>
        <v>3244330.6319832597</v>
      </c>
      <c r="O203">
        <v>27</v>
      </c>
      <c r="P203" t="s">
        <v>231</v>
      </c>
      <c r="Q203" t="s">
        <v>401</v>
      </c>
    </row>
    <row r="204" spans="1:17" x14ac:dyDescent="0.45">
      <c r="A204">
        <v>619</v>
      </c>
      <c r="B204" t="s">
        <v>1463</v>
      </c>
      <c r="C204" t="s">
        <v>1748</v>
      </c>
      <c r="D204" t="s">
        <v>1760</v>
      </c>
      <c r="E204">
        <v>12</v>
      </c>
      <c r="F204" s="8">
        <f t="shared" si="30"/>
        <v>0.71615259740259729</v>
      </c>
      <c r="G204" s="8">
        <f t="shared" si="31"/>
        <v>0.8852356578323104</v>
      </c>
      <c r="H204" s="11">
        <v>5100</v>
      </c>
      <c r="I204" s="5">
        <f t="shared" si="32"/>
        <v>125868</v>
      </c>
      <c r="J204" s="29">
        <v>265200</v>
      </c>
      <c r="K204" s="28">
        <f t="shared" si="33"/>
        <v>6545136</v>
      </c>
      <c r="L204" s="30" cm="1">
        <f t="array" ref="L204">_xlfn.IFS(K204&gt;3898140.12,0.35,K204&gt;1299380.04,0.34,K204&gt;974535.03,0.32,K204&gt;510451,0.3,K204&gt;323862,0.2352,K204&gt;160577.65,0.2136,K204&gt;134119.41,0.1792,K204&gt;115375.9,0.16,K204&gt;65651.07,0.1088,K204&gt;7735,0.064,K204&gt;0,0.0192)</f>
        <v>0.35</v>
      </c>
      <c r="M204" s="31">
        <f t="shared" si="34"/>
        <v>4254338.4000000004</v>
      </c>
      <c r="N204" s="28">
        <f t="shared" si="35"/>
        <v>3244330.6319832597</v>
      </c>
      <c r="O204">
        <v>25</v>
      </c>
      <c r="P204" t="s">
        <v>26</v>
      </c>
      <c r="Q204" t="s">
        <v>299</v>
      </c>
    </row>
    <row r="205" spans="1:17" x14ac:dyDescent="0.45">
      <c r="A205">
        <v>362</v>
      </c>
      <c r="B205" t="s">
        <v>1463</v>
      </c>
      <c r="C205" t="s">
        <v>1619</v>
      </c>
      <c r="D205" t="s">
        <v>1638</v>
      </c>
      <c r="E205">
        <v>20</v>
      </c>
      <c r="F205" s="8">
        <f t="shared" si="30"/>
        <v>0.70211038961038952</v>
      </c>
      <c r="G205" s="8">
        <f t="shared" si="31"/>
        <v>0.86787809591402976</v>
      </c>
      <c r="H205" s="11">
        <v>5000</v>
      </c>
      <c r="I205" s="5">
        <f t="shared" si="32"/>
        <v>123400</v>
      </c>
      <c r="J205" s="29">
        <v>260000</v>
      </c>
      <c r="K205" s="28">
        <f t="shared" si="33"/>
        <v>6416800</v>
      </c>
      <c r="L205" s="30" cm="1">
        <f t="array" ref="L205">_xlfn.IFS(K205&gt;3898140.12,0.35,K205&gt;1299380.04,0.34,K205&gt;974535.03,0.32,K205&gt;510451,0.3,K205&gt;323862,0.2352,K205&gt;160577.65,0.2136,K205&gt;134119.41,0.1792,K205&gt;115375.9,0.16,K205&gt;65651.07,0.1088,K205&gt;7735,0.064,K205&gt;0,0.0192)</f>
        <v>0.35</v>
      </c>
      <c r="M205" s="31">
        <f t="shared" si="34"/>
        <v>4170920</v>
      </c>
      <c r="N205" s="28">
        <f t="shared" si="35"/>
        <v>3180716.3058659406</v>
      </c>
      <c r="O205">
        <v>24</v>
      </c>
      <c r="P205" t="s">
        <v>40</v>
      </c>
      <c r="Q205" t="s">
        <v>677</v>
      </c>
    </row>
    <row r="206" spans="1:17" x14ac:dyDescent="0.45">
      <c r="A206">
        <v>363</v>
      </c>
      <c r="B206" t="s">
        <v>1463</v>
      </c>
      <c r="C206" t="s">
        <v>1619</v>
      </c>
      <c r="D206" t="s">
        <v>1639</v>
      </c>
      <c r="E206">
        <v>21</v>
      </c>
      <c r="F206" s="8">
        <f t="shared" si="30"/>
        <v>0.70211038961038952</v>
      </c>
      <c r="G206" s="8">
        <f t="shared" si="31"/>
        <v>0.86787809591402976</v>
      </c>
      <c r="H206" s="11">
        <v>5000</v>
      </c>
      <c r="I206" s="5">
        <f t="shared" si="32"/>
        <v>123400</v>
      </c>
      <c r="J206" s="29">
        <v>260000</v>
      </c>
      <c r="K206" s="28">
        <f t="shared" si="33"/>
        <v>6416800</v>
      </c>
      <c r="L206" s="30" cm="1">
        <f t="array" ref="L206">_xlfn.IFS(K206&gt;3898140.12,0.35,K206&gt;1299380.04,0.34,K206&gt;974535.03,0.32,K206&gt;510451,0.3,K206&gt;323862,0.2352,K206&gt;160577.65,0.2136,K206&gt;134119.41,0.1792,K206&gt;115375.9,0.16,K206&gt;65651.07,0.1088,K206&gt;7735,0.064,K206&gt;0,0.0192)</f>
        <v>0.35</v>
      </c>
      <c r="M206" s="31">
        <f t="shared" si="34"/>
        <v>4170920</v>
      </c>
      <c r="N206" s="28">
        <f t="shared" si="35"/>
        <v>3180716.3058659406</v>
      </c>
      <c r="O206">
        <v>25</v>
      </c>
      <c r="P206" t="s">
        <v>43</v>
      </c>
      <c r="Q206" t="s">
        <v>18</v>
      </c>
    </row>
    <row r="207" spans="1:17" x14ac:dyDescent="0.45">
      <c r="A207">
        <v>729</v>
      </c>
      <c r="B207" t="s">
        <v>1463</v>
      </c>
      <c r="C207" t="s">
        <v>1800</v>
      </c>
      <c r="D207" t="s">
        <v>1811</v>
      </c>
      <c r="E207">
        <v>11</v>
      </c>
      <c r="F207" s="8">
        <f t="shared" si="30"/>
        <v>0.70211038961038952</v>
      </c>
      <c r="G207" s="8">
        <f t="shared" si="31"/>
        <v>0.86787809591402976</v>
      </c>
      <c r="H207" s="11">
        <v>5000</v>
      </c>
      <c r="I207" s="5">
        <f t="shared" si="32"/>
        <v>123400</v>
      </c>
      <c r="J207" s="29">
        <v>260000</v>
      </c>
      <c r="K207" s="28">
        <f t="shared" si="33"/>
        <v>6416800</v>
      </c>
      <c r="L207" s="30" cm="1">
        <f t="array" ref="L207">_xlfn.IFS(K207&gt;3898140.12,0.35,K207&gt;1299380.04,0.34,K207&gt;974535.03,0.32,K207&gt;510451,0.3,K207&gt;323862,0.2352,K207&gt;160577.65,0.2136,K207&gt;134119.41,0.1792,K207&gt;115375.9,0.16,K207&gt;65651.07,0.1088,K207&gt;7735,0.064,K207&gt;0,0.0192)</f>
        <v>0.35</v>
      </c>
      <c r="M207" s="31">
        <f t="shared" si="34"/>
        <v>4170920</v>
      </c>
      <c r="N207" s="28">
        <f t="shared" si="35"/>
        <v>3180716.3058659406</v>
      </c>
      <c r="O207">
        <v>22</v>
      </c>
      <c r="P207" t="s">
        <v>65</v>
      </c>
      <c r="Q207" t="s">
        <v>401</v>
      </c>
    </row>
    <row r="208" spans="1:17" x14ac:dyDescent="0.45">
      <c r="A208">
        <v>783</v>
      </c>
      <c r="B208" t="s">
        <v>1463</v>
      </c>
      <c r="C208" t="s">
        <v>1827</v>
      </c>
      <c r="D208" t="s">
        <v>1837</v>
      </c>
      <c r="E208">
        <v>11</v>
      </c>
      <c r="F208" s="8">
        <f t="shared" si="30"/>
        <v>0.70211038961038952</v>
      </c>
      <c r="G208" s="8">
        <f t="shared" si="31"/>
        <v>0.86787809591402976</v>
      </c>
      <c r="H208" s="11">
        <v>5000</v>
      </c>
      <c r="I208" s="5">
        <f t="shared" si="32"/>
        <v>123400</v>
      </c>
      <c r="J208" s="29">
        <v>260000</v>
      </c>
      <c r="K208" s="28">
        <f t="shared" si="33"/>
        <v>6416800</v>
      </c>
      <c r="L208" s="30" cm="1">
        <f t="array" ref="L208">_xlfn.IFS(K208&gt;3898140.12,0.35,K208&gt;1299380.04,0.34,K208&gt;974535.03,0.32,K208&gt;510451,0.3,K208&gt;323862,0.2352,K208&gt;160577.65,0.2136,K208&gt;134119.41,0.1792,K208&gt;115375.9,0.16,K208&gt;65651.07,0.1088,K208&gt;7735,0.064,K208&gt;0,0.0192)</f>
        <v>0.35</v>
      </c>
      <c r="M208" s="31">
        <f t="shared" si="34"/>
        <v>4170920</v>
      </c>
      <c r="N208" s="28">
        <f t="shared" si="35"/>
        <v>3180716.3058659406</v>
      </c>
      <c r="O208">
        <v>27</v>
      </c>
      <c r="P208" t="s">
        <v>62</v>
      </c>
      <c r="Q208" t="s">
        <v>401</v>
      </c>
    </row>
    <row r="209" spans="1:17" x14ac:dyDescent="0.45">
      <c r="A209">
        <v>825</v>
      </c>
      <c r="B209" t="s">
        <v>1463</v>
      </c>
      <c r="C209" t="s">
        <v>1852</v>
      </c>
      <c r="D209" t="s">
        <v>1855</v>
      </c>
      <c r="E209">
        <v>4</v>
      </c>
      <c r="F209" s="8">
        <f t="shared" si="30"/>
        <v>0.70211038961038952</v>
      </c>
      <c r="G209" s="8">
        <f t="shared" si="31"/>
        <v>0.86787809591402976</v>
      </c>
      <c r="H209" s="11">
        <v>5000</v>
      </c>
      <c r="I209" s="5">
        <f t="shared" si="32"/>
        <v>123400</v>
      </c>
      <c r="J209" s="29">
        <v>260000</v>
      </c>
      <c r="K209" s="28">
        <f t="shared" si="33"/>
        <v>6416800</v>
      </c>
      <c r="L209" s="30" cm="1">
        <f t="array" ref="L209">_xlfn.IFS(K209&gt;3898140.12,0.35,K209&gt;1299380.04,0.34,K209&gt;974535.03,0.32,K209&gt;510451,0.3,K209&gt;323862,0.2352,K209&gt;160577.65,0.2136,K209&gt;134119.41,0.1792,K209&gt;115375.9,0.16,K209&gt;65651.07,0.1088,K209&gt;7735,0.064,K209&gt;0,0.0192)</f>
        <v>0.35</v>
      </c>
      <c r="M209" s="31">
        <f t="shared" si="34"/>
        <v>4170920</v>
      </c>
      <c r="N209" s="28">
        <f t="shared" si="35"/>
        <v>3180716.3058659406</v>
      </c>
      <c r="O209">
        <v>27</v>
      </c>
      <c r="P209" t="s">
        <v>33</v>
      </c>
      <c r="Q209" t="s">
        <v>34</v>
      </c>
    </row>
    <row r="210" spans="1:17" x14ac:dyDescent="0.45">
      <c r="A210">
        <v>620</v>
      </c>
      <c r="B210" t="s">
        <v>1463</v>
      </c>
      <c r="C210" t="s">
        <v>1748</v>
      </c>
      <c r="D210" t="s">
        <v>1761</v>
      </c>
      <c r="E210">
        <v>13</v>
      </c>
      <c r="F210" s="8">
        <f t="shared" si="30"/>
        <v>0.68806818181818163</v>
      </c>
      <c r="G210" s="8">
        <f t="shared" si="31"/>
        <v>0.85052053399574912</v>
      </c>
      <c r="H210" s="11">
        <v>4900</v>
      </c>
      <c r="I210" s="5">
        <f t="shared" si="32"/>
        <v>120932</v>
      </c>
      <c r="J210" s="29">
        <v>254800</v>
      </c>
      <c r="K210" s="28">
        <f t="shared" si="33"/>
        <v>6288464</v>
      </c>
      <c r="L210" s="30" cm="1">
        <f t="array" ref="L210">_xlfn.IFS(K210&gt;3898140.12,0.35,K210&gt;1299380.04,0.34,K210&gt;974535.03,0.32,K210&gt;510451,0.3,K210&gt;323862,0.2352,K210&gt;160577.65,0.2136,K210&gt;134119.41,0.1792,K210&gt;115375.9,0.16,K210&gt;65651.07,0.1088,K210&gt;7735,0.064,K210&gt;0,0.0192)</f>
        <v>0.35</v>
      </c>
      <c r="M210" s="31">
        <f t="shared" si="34"/>
        <v>4087501.6</v>
      </c>
      <c r="N210" s="28">
        <f t="shared" si="35"/>
        <v>3117101.9797486216</v>
      </c>
      <c r="O210">
        <v>29</v>
      </c>
      <c r="P210" t="s">
        <v>22</v>
      </c>
      <c r="Q210" t="s">
        <v>34</v>
      </c>
    </row>
    <row r="211" spans="1:17" x14ac:dyDescent="0.45">
      <c r="A211">
        <v>621</v>
      </c>
      <c r="B211" t="s">
        <v>1463</v>
      </c>
      <c r="C211" t="s">
        <v>1748</v>
      </c>
      <c r="D211" t="s">
        <v>1762</v>
      </c>
      <c r="E211">
        <v>14</v>
      </c>
      <c r="F211" s="8">
        <f t="shared" si="30"/>
        <v>0.68806818181818163</v>
      </c>
      <c r="G211" s="8">
        <f t="shared" si="31"/>
        <v>0.85052053399574912</v>
      </c>
      <c r="H211" s="11">
        <v>4900</v>
      </c>
      <c r="I211" s="5">
        <f t="shared" si="32"/>
        <v>120932</v>
      </c>
      <c r="J211" s="29">
        <v>254800</v>
      </c>
      <c r="K211" s="28">
        <f t="shared" si="33"/>
        <v>6288464</v>
      </c>
      <c r="L211" s="30" cm="1">
        <f t="array" ref="L211">_xlfn.IFS(K211&gt;3898140.12,0.35,K211&gt;1299380.04,0.34,K211&gt;974535.03,0.32,K211&gt;510451,0.3,K211&gt;323862,0.2352,K211&gt;160577.65,0.2136,K211&gt;134119.41,0.1792,K211&gt;115375.9,0.16,K211&gt;65651.07,0.1088,K211&gt;7735,0.064,K211&gt;0,0.0192)</f>
        <v>0.35</v>
      </c>
      <c r="M211" s="31">
        <f t="shared" si="34"/>
        <v>4087501.6</v>
      </c>
      <c r="N211" s="28">
        <f t="shared" si="35"/>
        <v>3117101.9797486216</v>
      </c>
      <c r="O211">
        <v>29</v>
      </c>
      <c r="P211" t="s">
        <v>40</v>
      </c>
      <c r="Q211" t="s">
        <v>18</v>
      </c>
    </row>
    <row r="212" spans="1:17" x14ac:dyDescent="0.45">
      <c r="A212">
        <v>678</v>
      </c>
      <c r="B212" t="s">
        <v>1463</v>
      </c>
      <c r="C212" t="s">
        <v>1775</v>
      </c>
      <c r="D212" t="s">
        <v>1779</v>
      </c>
      <c r="E212">
        <v>4</v>
      </c>
      <c r="F212" s="8">
        <f t="shared" si="30"/>
        <v>0.68806818181818163</v>
      </c>
      <c r="G212" s="8">
        <f t="shared" si="31"/>
        <v>0.85052053399574912</v>
      </c>
      <c r="H212" s="11">
        <v>4900</v>
      </c>
      <c r="I212" s="5">
        <f t="shared" si="32"/>
        <v>120932</v>
      </c>
      <c r="J212" s="29">
        <v>254800</v>
      </c>
      <c r="K212" s="28">
        <f t="shared" si="33"/>
        <v>6288464</v>
      </c>
      <c r="L212" s="30" cm="1">
        <f t="array" ref="L212">_xlfn.IFS(K212&gt;3898140.12,0.35,K212&gt;1299380.04,0.34,K212&gt;974535.03,0.32,K212&gt;510451,0.3,K212&gt;323862,0.2352,K212&gt;160577.65,0.2136,K212&gt;134119.41,0.1792,K212&gt;115375.9,0.16,K212&gt;65651.07,0.1088,K212&gt;7735,0.064,K212&gt;0,0.0192)</f>
        <v>0.35</v>
      </c>
      <c r="M212" s="31">
        <f t="shared" si="34"/>
        <v>4087501.6</v>
      </c>
      <c r="N212" s="28">
        <f t="shared" si="35"/>
        <v>3117101.9797486216</v>
      </c>
      <c r="O212">
        <v>30</v>
      </c>
      <c r="P212" t="s">
        <v>45</v>
      </c>
      <c r="Q212" t="s">
        <v>104</v>
      </c>
    </row>
    <row r="213" spans="1:17" x14ac:dyDescent="0.45">
      <c r="A213">
        <v>730</v>
      </c>
      <c r="B213" t="s">
        <v>1463</v>
      </c>
      <c r="C213" t="s">
        <v>1800</v>
      </c>
      <c r="D213" t="s">
        <v>1812</v>
      </c>
      <c r="E213">
        <v>12</v>
      </c>
      <c r="F213" s="8">
        <f t="shared" si="30"/>
        <v>0.68806818181818163</v>
      </c>
      <c r="G213" s="8">
        <f t="shared" si="31"/>
        <v>0.85052053399574912</v>
      </c>
      <c r="H213" s="11">
        <v>4900</v>
      </c>
      <c r="I213" s="5">
        <f t="shared" si="32"/>
        <v>120932</v>
      </c>
      <c r="J213" s="29">
        <v>254800</v>
      </c>
      <c r="K213" s="28">
        <f t="shared" si="33"/>
        <v>6288464</v>
      </c>
      <c r="L213" s="30" cm="1">
        <f t="array" ref="L213">_xlfn.IFS(K213&gt;3898140.12,0.35,K213&gt;1299380.04,0.34,K213&gt;974535.03,0.32,K213&gt;510451,0.3,K213&gt;323862,0.2352,K213&gt;160577.65,0.2136,K213&gt;134119.41,0.1792,K213&gt;115375.9,0.16,K213&gt;65651.07,0.1088,K213&gt;7735,0.064,K213&gt;0,0.0192)</f>
        <v>0.35</v>
      </c>
      <c r="M213" s="31">
        <f t="shared" si="34"/>
        <v>4087501.6</v>
      </c>
      <c r="N213" s="28">
        <f t="shared" si="35"/>
        <v>3117101.9797486216</v>
      </c>
      <c r="O213">
        <v>32</v>
      </c>
      <c r="P213" t="s">
        <v>17</v>
      </c>
      <c r="Q213" t="s">
        <v>401</v>
      </c>
    </row>
    <row r="214" spans="1:17" x14ac:dyDescent="0.45">
      <c r="A214">
        <v>731</v>
      </c>
      <c r="B214" t="s">
        <v>1463</v>
      </c>
      <c r="C214" t="s">
        <v>1800</v>
      </c>
      <c r="D214" t="s">
        <v>1813</v>
      </c>
      <c r="E214">
        <v>13</v>
      </c>
      <c r="F214" s="8">
        <f t="shared" si="30"/>
        <v>0.68806818181818163</v>
      </c>
      <c r="G214" s="8">
        <f t="shared" si="31"/>
        <v>0.85052053399574912</v>
      </c>
      <c r="H214" s="11">
        <v>4900</v>
      </c>
      <c r="I214" s="5">
        <f t="shared" si="32"/>
        <v>120932</v>
      </c>
      <c r="J214" s="29">
        <v>254800</v>
      </c>
      <c r="K214" s="28">
        <f t="shared" si="33"/>
        <v>6288464</v>
      </c>
      <c r="L214" s="30" cm="1">
        <f t="array" ref="L214">_xlfn.IFS(K214&gt;3898140.12,0.35,K214&gt;1299380.04,0.34,K214&gt;974535.03,0.32,K214&gt;510451,0.3,K214&gt;323862,0.2352,K214&gt;160577.65,0.2136,K214&gt;134119.41,0.1792,K214&gt;115375.9,0.16,K214&gt;65651.07,0.1088,K214&gt;7735,0.064,K214&gt;0,0.0192)</f>
        <v>0.35</v>
      </c>
      <c r="M214" s="31">
        <f t="shared" si="34"/>
        <v>4087501.6</v>
      </c>
      <c r="N214" s="28">
        <f t="shared" si="35"/>
        <v>3117101.9797486216</v>
      </c>
      <c r="O214">
        <v>28</v>
      </c>
      <c r="P214" t="s">
        <v>70</v>
      </c>
      <c r="Q214" t="s">
        <v>18</v>
      </c>
    </row>
    <row r="215" spans="1:17" x14ac:dyDescent="0.45">
      <c r="A215">
        <v>942</v>
      </c>
      <c r="B215" t="s">
        <v>1463</v>
      </c>
      <c r="C215" t="s">
        <v>1902</v>
      </c>
      <c r="D215" t="s">
        <v>1911</v>
      </c>
      <c r="E215">
        <v>10</v>
      </c>
      <c r="F215" s="8">
        <f t="shared" si="30"/>
        <v>0.68806818181818163</v>
      </c>
      <c r="G215" s="8">
        <f t="shared" si="31"/>
        <v>0.85052053399574912</v>
      </c>
      <c r="H215" s="11">
        <v>4900</v>
      </c>
      <c r="I215" s="5">
        <f t="shared" si="32"/>
        <v>120932</v>
      </c>
      <c r="J215" s="29">
        <v>254800</v>
      </c>
      <c r="K215" s="28">
        <f t="shared" si="33"/>
        <v>6288464</v>
      </c>
      <c r="L215" s="30" cm="1">
        <f t="array" ref="L215">_xlfn.IFS(K215&gt;3898140.12,0.35,K215&gt;1299380.04,0.34,K215&gt;974535.03,0.32,K215&gt;510451,0.3,K215&gt;323862,0.2352,K215&gt;160577.65,0.2136,K215&gt;134119.41,0.1792,K215&gt;115375.9,0.16,K215&gt;65651.07,0.1088,K215&gt;7735,0.064,K215&gt;0,0.0192)</f>
        <v>0.35</v>
      </c>
      <c r="M215" s="31">
        <f t="shared" si="34"/>
        <v>4087501.6</v>
      </c>
      <c r="N215" s="28">
        <f t="shared" si="35"/>
        <v>3117101.9797486216</v>
      </c>
      <c r="O215">
        <v>20</v>
      </c>
      <c r="P215" t="s">
        <v>43</v>
      </c>
      <c r="Q215" t="s">
        <v>401</v>
      </c>
    </row>
    <row r="216" spans="1:17" x14ac:dyDescent="0.45">
      <c r="A216">
        <v>183</v>
      </c>
      <c r="B216" t="s">
        <v>1463</v>
      </c>
      <c r="C216" t="s">
        <v>1540</v>
      </c>
      <c r="D216" t="s">
        <v>1556</v>
      </c>
      <c r="E216">
        <v>16</v>
      </c>
      <c r="F216" s="8">
        <f t="shared" si="30"/>
        <v>0.67402597402597386</v>
      </c>
      <c r="G216" s="8">
        <f t="shared" si="31"/>
        <v>0.83316297207746859</v>
      </c>
      <c r="H216" s="11">
        <v>4800</v>
      </c>
      <c r="I216" s="5">
        <f t="shared" si="32"/>
        <v>118464</v>
      </c>
      <c r="J216" s="29">
        <v>249600</v>
      </c>
      <c r="K216" s="28">
        <f t="shared" si="33"/>
        <v>6160128</v>
      </c>
      <c r="L216" s="30" cm="1">
        <f t="array" ref="L216">_xlfn.IFS(K216&gt;3898140.12,0.35,K216&gt;1299380.04,0.34,K216&gt;974535.03,0.32,K216&gt;510451,0.3,K216&gt;323862,0.2352,K216&gt;160577.65,0.2136,K216&gt;134119.41,0.1792,K216&gt;115375.9,0.16,K216&gt;65651.07,0.1088,K216&gt;7735,0.064,K216&gt;0,0.0192)</f>
        <v>0.35</v>
      </c>
      <c r="M216" s="31">
        <f t="shared" si="34"/>
        <v>4004083.2</v>
      </c>
      <c r="N216" s="28">
        <f t="shared" si="35"/>
        <v>3053487.653631303</v>
      </c>
      <c r="O216">
        <v>28</v>
      </c>
      <c r="P216" t="s">
        <v>50</v>
      </c>
      <c r="Q216" t="s">
        <v>104</v>
      </c>
    </row>
    <row r="217" spans="1:17" x14ac:dyDescent="0.45">
      <c r="A217">
        <v>826</v>
      </c>
      <c r="B217" t="s">
        <v>1463</v>
      </c>
      <c r="C217" t="s">
        <v>1852</v>
      </c>
      <c r="D217" t="s">
        <v>1856</v>
      </c>
      <c r="E217">
        <v>5</v>
      </c>
      <c r="F217" s="8">
        <f t="shared" si="30"/>
        <v>0.67402597402597386</v>
      </c>
      <c r="G217" s="8">
        <f t="shared" si="31"/>
        <v>0.83316297207746859</v>
      </c>
      <c r="H217" s="11">
        <v>4800</v>
      </c>
      <c r="I217" s="5">
        <f t="shared" si="32"/>
        <v>118464</v>
      </c>
      <c r="J217" s="29">
        <v>249600</v>
      </c>
      <c r="K217" s="28">
        <f t="shared" si="33"/>
        <v>6160128</v>
      </c>
      <c r="L217" s="30" cm="1">
        <f t="array" ref="L217">_xlfn.IFS(K217&gt;3898140.12,0.35,K217&gt;1299380.04,0.34,K217&gt;974535.03,0.32,K217&gt;510451,0.3,K217&gt;323862,0.2352,K217&gt;160577.65,0.2136,K217&gt;134119.41,0.1792,K217&gt;115375.9,0.16,K217&gt;65651.07,0.1088,K217&gt;7735,0.064,K217&gt;0,0.0192)</f>
        <v>0.35</v>
      </c>
      <c r="M217" s="31">
        <f t="shared" si="34"/>
        <v>4004083.2</v>
      </c>
      <c r="N217" s="28">
        <f t="shared" si="35"/>
        <v>3053487.653631303</v>
      </c>
      <c r="O217">
        <v>32</v>
      </c>
      <c r="P217" t="s">
        <v>65</v>
      </c>
      <c r="Q217" t="s">
        <v>401</v>
      </c>
    </row>
    <row r="218" spans="1:17" x14ac:dyDescent="0.45">
      <c r="A218">
        <v>127</v>
      </c>
      <c r="B218" t="s">
        <v>1463</v>
      </c>
      <c r="C218" t="s">
        <v>1514</v>
      </c>
      <c r="D218" t="s">
        <v>1528</v>
      </c>
      <c r="E218">
        <v>13</v>
      </c>
      <c r="F218" s="8">
        <f t="shared" si="30"/>
        <v>0.65998376623376609</v>
      </c>
      <c r="G218" s="8">
        <f t="shared" si="31"/>
        <v>0.81580541015918795</v>
      </c>
      <c r="H218" s="11">
        <v>4700</v>
      </c>
      <c r="I218" s="5">
        <f t="shared" si="32"/>
        <v>115996</v>
      </c>
      <c r="J218" s="29">
        <v>244400</v>
      </c>
      <c r="K218" s="28">
        <f t="shared" si="33"/>
        <v>6031792</v>
      </c>
      <c r="L218" s="30" cm="1">
        <f t="array" ref="L218">_xlfn.IFS(K218&gt;3898140.12,0.35,K218&gt;1299380.04,0.34,K218&gt;974535.03,0.32,K218&gt;510451,0.3,K218&gt;323862,0.2352,K218&gt;160577.65,0.2136,K218&gt;134119.41,0.1792,K218&gt;115375.9,0.16,K218&gt;65651.07,0.1088,K218&gt;7735,0.064,K218&gt;0,0.0192)</f>
        <v>0.35</v>
      </c>
      <c r="M218" s="31">
        <f t="shared" si="34"/>
        <v>3920664.8000000003</v>
      </c>
      <c r="N218" s="28">
        <f t="shared" si="35"/>
        <v>2989873.3275139844</v>
      </c>
      <c r="O218">
        <v>25</v>
      </c>
      <c r="P218" t="s">
        <v>28</v>
      </c>
      <c r="Q218" t="s">
        <v>401</v>
      </c>
    </row>
    <row r="219" spans="1:17" x14ac:dyDescent="0.45">
      <c r="A219">
        <v>732</v>
      </c>
      <c r="B219" t="s">
        <v>1463</v>
      </c>
      <c r="C219" t="s">
        <v>1800</v>
      </c>
      <c r="D219" t="s">
        <v>1814</v>
      </c>
      <c r="E219">
        <v>14</v>
      </c>
      <c r="F219" s="8">
        <f t="shared" si="30"/>
        <v>0.65998376623376609</v>
      </c>
      <c r="G219" s="8">
        <f t="shared" si="31"/>
        <v>0.81580541015918795</v>
      </c>
      <c r="H219" s="11">
        <v>4700</v>
      </c>
      <c r="I219" s="5">
        <f t="shared" si="32"/>
        <v>115996</v>
      </c>
      <c r="J219" s="29">
        <v>244400</v>
      </c>
      <c r="K219" s="28">
        <f t="shared" si="33"/>
        <v>6031792</v>
      </c>
      <c r="L219" s="30" cm="1">
        <f t="array" ref="L219">_xlfn.IFS(K219&gt;3898140.12,0.35,K219&gt;1299380.04,0.34,K219&gt;974535.03,0.32,K219&gt;510451,0.3,K219&gt;323862,0.2352,K219&gt;160577.65,0.2136,K219&gt;134119.41,0.1792,K219&gt;115375.9,0.16,K219&gt;65651.07,0.1088,K219&gt;7735,0.064,K219&gt;0,0.0192)</f>
        <v>0.35</v>
      </c>
      <c r="M219" s="31">
        <f t="shared" si="34"/>
        <v>3920664.8000000003</v>
      </c>
      <c r="N219" s="28">
        <f t="shared" si="35"/>
        <v>2989873.3275139844</v>
      </c>
      <c r="O219">
        <v>21</v>
      </c>
      <c r="P219" t="s">
        <v>45</v>
      </c>
      <c r="Q219" t="s">
        <v>401</v>
      </c>
    </row>
    <row r="220" spans="1:17" x14ac:dyDescent="0.45">
      <c r="A220">
        <v>364</v>
      </c>
      <c r="B220" t="s">
        <v>1463</v>
      </c>
      <c r="C220" t="s">
        <v>1619</v>
      </c>
      <c r="D220" t="s">
        <v>1640</v>
      </c>
      <c r="E220">
        <v>22</v>
      </c>
      <c r="F220" s="8">
        <f t="shared" si="30"/>
        <v>0.64594155844155832</v>
      </c>
      <c r="G220" s="8">
        <f t="shared" si="31"/>
        <v>0.79844784824090742</v>
      </c>
      <c r="H220" s="11">
        <v>4600</v>
      </c>
      <c r="I220" s="5">
        <f t="shared" si="32"/>
        <v>113528</v>
      </c>
      <c r="J220" s="29">
        <v>239200</v>
      </c>
      <c r="K220" s="28">
        <f t="shared" si="33"/>
        <v>5903456</v>
      </c>
      <c r="L220" s="30" cm="1">
        <f t="array" ref="L220">_xlfn.IFS(K220&gt;3898140.12,0.35,K220&gt;1299380.04,0.34,K220&gt;974535.03,0.32,K220&gt;510451,0.3,K220&gt;323862,0.2352,K220&gt;160577.65,0.2136,K220&gt;134119.41,0.1792,K220&gt;115375.9,0.16,K220&gt;65651.07,0.1088,K220&gt;7735,0.064,K220&gt;0,0.0192)</f>
        <v>0.35</v>
      </c>
      <c r="M220" s="31">
        <f t="shared" si="34"/>
        <v>3837246.4</v>
      </c>
      <c r="N220" s="28">
        <f t="shared" si="35"/>
        <v>2926259.0013966653</v>
      </c>
      <c r="O220">
        <v>23</v>
      </c>
      <c r="P220" t="s">
        <v>52</v>
      </c>
      <c r="Q220" t="s">
        <v>401</v>
      </c>
    </row>
    <row r="221" spans="1:17" x14ac:dyDescent="0.45">
      <c r="A221">
        <v>784</v>
      </c>
      <c r="B221" t="s">
        <v>1463</v>
      </c>
      <c r="C221" t="s">
        <v>1827</v>
      </c>
      <c r="D221" t="s">
        <v>1838</v>
      </c>
      <c r="E221">
        <v>12</v>
      </c>
      <c r="F221" s="8">
        <f t="shared" si="30"/>
        <v>0.64594155844155832</v>
      </c>
      <c r="G221" s="8">
        <f t="shared" si="31"/>
        <v>0.79844784824090742</v>
      </c>
      <c r="H221" s="11">
        <v>4600</v>
      </c>
      <c r="I221" s="5">
        <f t="shared" si="32"/>
        <v>113528</v>
      </c>
      <c r="J221" s="29">
        <v>239200</v>
      </c>
      <c r="K221" s="28">
        <f t="shared" si="33"/>
        <v>5903456</v>
      </c>
      <c r="L221" s="30" cm="1">
        <f t="array" ref="L221">_xlfn.IFS(K221&gt;3898140.12,0.35,K221&gt;1299380.04,0.34,K221&gt;974535.03,0.32,K221&gt;510451,0.3,K221&gt;323862,0.2352,K221&gt;160577.65,0.2136,K221&gt;134119.41,0.1792,K221&gt;115375.9,0.16,K221&gt;65651.07,0.1088,K221&gt;7735,0.064,K221&gt;0,0.0192)</f>
        <v>0.35</v>
      </c>
      <c r="M221" s="31">
        <f t="shared" si="34"/>
        <v>3837246.4</v>
      </c>
      <c r="N221" s="28">
        <f t="shared" si="35"/>
        <v>2926259.0013966653</v>
      </c>
      <c r="O221">
        <v>24</v>
      </c>
      <c r="P221" t="s">
        <v>50</v>
      </c>
      <c r="Q221" t="s">
        <v>173</v>
      </c>
    </row>
    <row r="222" spans="1:17" x14ac:dyDescent="0.45">
      <c r="A222">
        <v>18</v>
      </c>
      <c r="B222" t="s">
        <v>1463</v>
      </c>
      <c r="C222" t="s">
        <v>1464</v>
      </c>
      <c r="D222" t="s">
        <v>1481</v>
      </c>
      <c r="E222">
        <v>18</v>
      </c>
      <c r="F222" s="8">
        <f t="shared" si="30"/>
        <v>0.63189935064935054</v>
      </c>
      <c r="G222" s="8">
        <f t="shared" si="31"/>
        <v>0.78109028632262678</v>
      </c>
      <c r="H222" s="11">
        <v>4500</v>
      </c>
      <c r="I222" s="5">
        <f t="shared" si="32"/>
        <v>111060</v>
      </c>
      <c r="J222" s="29">
        <v>234000</v>
      </c>
      <c r="K222" s="28">
        <f t="shared" si="33"/>
        <v>5775120</v>
      </c>
      <c r="L222" s="30" cm="1">
        <f t="array" ref="L222">_xlfn.IFS(K222&gt;3898140.12,0.35,K222&gt;1299380.04,0.34,K222&gt;974535.03,0.32,K222&gt;510451,0.3,K222&gt;323862,0.2352,K222&gt;160577.65,0.2136,K222&gt;134119.41,0.1792,K222&gt;115375.9,0.16,K222&gt;65651.07,0.1088,K222&gt;7735,0.064,K222&gt;0,0.0192)</f>
        <v>0.35</v>
      </c>
      <c r="M222" s="31">
        <f t="shared" si="34"/>
        <v>3753828</v>
      </c>
      <c r="N222" s="28">
        <f t="shared" si="35"/>
        <v>2862644.6752793463</v>
      </c>
      <c r="O222">
        <v>24</v>
      </c>
      <c r="P222" t="s">
        <v>28</v>
      </c>
      <c r="Q222" t="s">
        <v>401</v>
      </c>
    </row>
    <row r="223" spans="1:17" x14ac:dyDescent="0.45">
      <c r="A223">
        <v>19</v>
      </c>
      <c r="B223" t="s">
        <v>1463</v>
      </c>
      <c r="C223" t="s">
        <v>1464</v>
      </c>
      <c r="D223" t="s">
        <v>1482</v>
      </c>
      <c r="E223">
        <v>19</v>
      </c>
      <c r="F223" s="8">
        <f t="shared" si="30"/>
        <v>0.63189935064935054</v>
      </c>
      <c r="G223" s="8">
        <f t="shared" si="31"/>
        <v>0.78109028632262678</v>
      </c>
      <c r="H223" s="11">
        <v>4500</v>
      </c>
      <c r="I223" s="5">
        <f t="shared" si="32"/>
        <v>111060</v>
      </c>
      <c r="J223" s="29">
        <v>234000</v>
      </c>
      <c r="K223" s="28">
        <f t="shared" si="33"/>
        <v>5775120</v>
      </c>
      <c r="L223" s="30" cm="1">
        <f t="array" ref="L223">_xlfn.IFS(K223&gt;3898140.12,0.35,K223&gt;1299380.04,0.34,K223&gt;974535.03,0.32,K223&gt;510451,0.3,K223&gt;323862,0.2352,K223&gt;160577.65,0.2136,K223&gt;134119.41,0.1792,K223&gt;115375.9,0.16,K223&gt;65651.07,0.1088,K223&gt;7735,0.064,K223&gt;0,0.0192)</f>
        <v>0.35</v>
      </c>
      <c r="M223" s="31">
        <f t="shared" si="34"/>
        <v>3753828</v>
      </c>
      <c r="N223" s="28">
        <f t="shared" si="35"/>
        <v>2862644.6752793463</v>
      </c>
      <c r="O223">
        <v>25</v>
      </c>
      <c r="P223" t="s">
        <v>17</v>
      </c>
      <c r="Q223" t="s">
        <v>401</v>
      </c>
    </row>
    <row r="224" spans="1:17" x14ac:dyDescent="0.45">
      <c r="A224">
        <v>457</v>
      </c>
      <c r="B224" t="s">
        <v>1463</v>
      </c>
      <c r="C224" t="s">
        <v>1671</v>
      </c>
      <c r="D224" t="s">
        <v>1677</v>
      </c>
      <c r="E224">
        <v>6</v>
      </c>
      <c r="F224" s="8">
        <f t="shared" si="30"/>
        <v>0.63189935064935054</v>
      </c>
      <c r="G224" s="8">
        <f t="shared" si="31"/>
        <v>0.78109028632262678</v>
      </c>
      <c r="H224" s="11">
        <v>4500</v>
      </c>
      <c r="I224" s="5">
        <f t="shared" si="32"/>
        <v>111060</v>
      </c>
      <c r="J224" s="29">
        <v>234000</v>
      </c>
      <c r="K224" s="28">
        <f t="shared" si="33"/>
        <v>5775120</v>
      </c>
      <c r="L224" s="30" cm="1">
        <f t="array" ref="L224">_xlfn.IFS(K224&gt;3898140.12,0.35,K224&gt;1299380.04,0.34,K224&gt;974535.03,0.32,K224&gt;510451,0.3,K224&gt;323862,0.2352,K224&gt;160577.65,0.2136,K224&gt;134119.41,0.1792,K224&gt;115375.9,0.16,K224&gt;65651.07,0.1088,K224&gt;7735,0.064,K224&gt;0,0.0192)</f>
        <v>0.35</v>
      </c>
      <c r="M224" s="31">
        <f t="shared" si="34"/>
        <v>3753828</v>
      </c>
      <c r="N224" s="28">
        <f t="shared" si="35"/>
        <v>2862644.6752793463</v>
      </c>
      <c r="O224">
        <v>27</v>
      </c>
      <c r="P224" t="s">
        <v>61</v>
      </c>
      <c r="Q224" t="s">
        <v>34</v>
      </c>
    </row>
    <row r="225" spans="1:17" x14ac:dyDescent="0.45">
      <c r="A225">
        <v>622</v>
      </c>
      <c r="B225" t="s">
        <v>1463</v>
      </c>
      <c r="C225" t="s">
        <v>1748</v>
      </c>
      <c r="D225" t="s">
        <v>1763</v>
      </c>
      <c r="E225">
        <v>15</v>
      </c>
      <c r="F225" s="8">
        <f t="shared" si="30"/>
        <v>0.63189935064935054</v>
      </c>
      <c r="G225" s="8">
        <f t="shared" si="31"/>
        <v>0.78109028632262678</v>
      </c>
      <c r="H225" s="11">
        <v>4500</v>
      </c>
      <c r="I225" s="5">
        <f t="shared" si="32"/>
        <v>111060</v>
      </c>
      <c r="J225" s="29">
        <v>234000</v>
      </c>
      <c r="K225" s="28">
        <f t="shared" si="33"/>
        <v>5775120</v>
      </c>
      <c r="L225" s="30" cm="1">
        <f t="array" ref="L225">_xlfn.IFS(K225&gt;3898140.12,0.35,K225&gt;1299380.04,0.34,K225&gt;974535.03,0.32,K225&gt;510451,0.3,K225&gt;323862,0.2352,K225&gt;160577.65,0.2136,K225&gt;134119.41,0.1792,K225&gt;115375.9,0.16,K225&gt;65651.07,0.1088,K225&gt;7735,0.064,K225&gt;0,0.0192)</f>
        <v>0.35</v>
      </c>
      <c r="M225" s="31">
        <f t="shared" si="34"/>
        <v>3753828</v>
      </c>
      <c r="N225" s="28">
        <f t="shared" si="35"/>
        <v>2862644.6752793463</v>
      </c>
      <c r="O225">
        <v>23</v>
      </c>
      <c r="P225" t="s">
        <v>17</v>
      </c>
      <c r="Q225" t="s">
        <v>401</v>
      </c>
    </row>
    <row r="226" spans="1:17" x14ac:dyDescent="0.45">
      <c r="A226">
        <v>943</v>
      </c>
      <c r="B226" t="s">
        <v>1463</v>
      </c>
      <c r="C226" t="s">
        <v>1902</v>
      </c>
      <c r="D226" t="s">
        <v>1912</v>
      </c>
      <c r="E226">
        <v>11</v>
      </c>
      <c r="F226" s="8">
        <f t="shared" si="30"/>
        <v>0.63189935064935054</v>
      </c>
      <c r="G226" s="8">
        <f t="shared" si="31"/>
        <v>0.78109028632262678</v>
      </c>
      <c r="H226" s="11">
        <v>4500</v>
      </c>
      <c r="I226" s="5">
        <f t="shared" si="32"/>
        <v>111060</v>
      </c>
      <c r="J226" s="29">
        <v>234000</v>
      </c>
      <c r="K226" s="28">
        <f t="shared" si="33"/>
        <v>5775120</v>
      </c>
      <c r="L226" s="30" cm="1">
        <f t="array" ref="L226">_xlfn.IFS(K226&gt;3898140.12,0.35,K226&gt;1299380.04,0.34,K226&gt;974535.03,0.32,K226&gt;510451,0.3,K226&gt;323862,0.2352,K226&gt;160577.65,0.2136,K226&gt;134119.41,0.1792,K226&gt;115375.9,0.16,K226&gt;65651.07,0.1088,K226&gt;7735,0.064,K226&gt;0,0.0192)</f>
        <v>0.35</v>
      </c>
      <c r="M226" s="31">
        <f t="shared" si="34"/>
        <v>3753828</v>
      </c>
      <c r="N226" s="28">
        <f t="shared" si="35"/>
        <v>2862644.6752793463</v>
      </c>
      <c r="O226">
        <v>22</v>
      </c>
      <c r="P226" t="s">
        <v>65</v>
      </c>
      <c r="Q226" t="s">
        <v>401</v>
      </c>
    </row>
    <row r="227" spans="1:17" x14ac:dyDescent="0.45">
      <c r="A227">
        <v>128</v>
      </c>
      <c r="B227" t="s">
        <v>1463</v>
      </c>
      <c r="C227" t="s">
        <v>1514</v>
      </c>
      <c r="D227" t="s">
        <v>1529</v>
      </c>
      <c r="E227">
        <v>14</v>
      </c>
      <c r="F227" s="8">
        <f t="shared" si="30"/>
        <v>0.61785714285714277</v>
      </c>
      <c r="G227" s="8">
        <f t="shared" si="31"/>
        <v>0.76373272440434614</v>
      </c>
      <c r="H227" s="11">
        <v>4400</v>
      </c>
      <c r="I227" s="5">
        <f t="shared" si="32"/>
        <v>108592</v>
      </c>
      <c r="J227" s="29">
        <v>228800</v>
      </c>
      <c r="K227" s="28">
        <f t="shared" si="33"/>
        <v>5646784</v>
      </c>
      <c r="L227" s="30" cm="1">
        <f t="array" ref="L227">_xlfn.IFS(K227&gt;3898140.12,0.35,K227&gt;1299380.04,0.34,K227&gt;974535.03,0.32,K227&gt;510451,0.3,K227&gt;323862,0.2352,K227&gt;160577.65,0.2136,K227&gt;134119.41,0.1792,K227&gt;115375.9,0.16,K227&gt;65651.07,0.1088,K227&gt;7735,0.064,K227&gt;0,0.0192)</f>
        <v>0.35</v>
      </c>
      <c r="M227" s="31">
        <f t="shared" si="34"/>
        <v>3670409.6</v>
      </c>
      <c r="N227" s="28">
        <f t="shared" si="35"/>
        <v>2799030.3491620277</v>
      </c>
      <c r="O227">
        <v>27</v>
      </c>
      <c r="P227" t="s">
        <v>73</v>
      </c>
      <c r="Q227" t="s">
        <v>401</v>
      </c>
    </row>
    <row r="228" spans="1:17" x14ac:dyDescent="0.45">
      <c r="A228">
        <v>458</v>
      </c>
      <c r="B228" t="s">
        <v>1463</v>
      </c>
      <c r="C228" t="s">
        <v>1671</v>
      </c>
      <c r="D228" t="s">
        <v>1678</v>
      </c>
      <c r="E228">
        <v>7</v>
      </c>
      <c r="F228" s="8">
        <f t="shared" si="30"/>
        <v>0.61785714285714277</v>
      </c>
      <c r="G228" s="8">
        <f t="shared" si="31"/>
        <v>0.76373272440434614</v>
      </c>
      <c r="H228" s="11">
        <v>4400</v>
      </c>
      <c r="I228" s="5">
        <f t="shared" si="32"/>
        <v>108592</v>
      </c>
      <c r="J228" s="29">
        <v>228800</v>
      </c>
      <c r="K228" s="28">
        <f t="shared" si="33"/>
        <v>5646784</v>
      </c>
      <c r="L228" s="30" cm="1">
        <f t="array" ref="L228">_xlfn.IFS(K228&gt;3898140.12,0.35,K228&gt;1299380.04,0.34,K228&gt;974535.03,0.32,K228&gt;510451,0.3,K228&gt;323862,0.2352,K228&gt;160577.65,0.2136,K228&gt;134119.41,0.1792,K228&gt;115375.9,0.16,K228&gt;65651.07,0.1088,K228&gt;7735,0.064,K228&gt;0,0.0192)</f>
        <v>0.35</v>
      </c>
      <c r="M228" s="31">
        <f t="shared" si="34"/>
        <v>3670409.6</v>
      </c>
      <c r="N228" s="28">
        <f t="shared" si="35"/>
        <v>2799030.3491620277</v>
      </c>
      <c r="O228">
        <v>29</v>
      </c>
      <c r="P228" t="s">
        <v>66</v>
      </c>
      <c r="Q228" t="s">
        <v>401</v>
      </c>
    </row>
    <row r="229" spans="1:17" x14ac:dyDescent="0.45">
      <c r="A229">
        <v>129</v>
      </c>
      <c r="B229" t="s">
        <v>1463</v>
      </c>
      <c r="C229" t="s">
        <v>1514</v>
      </c>
      <c r="D229" t="s">
        <v>1530</v>
      </c>
      <c r="E229">
        <v>15</v>
      </c>
      <c r="F229" s="8">
        <f t="shared" si="30"/>
        <v>0.60381493506493489</v>
      </c>
      <c r="G229" s="8">
        <f t="shared" si="31"/>
        <v>0.74637516248606561</v>
      </c>
      <c r="H229" s="11">
        <v>4300</v>
      </c>
      <c r="I229" s="5">
        <f t="shared" si="32"/>
        <v>106124</v>
      </c>
      <c r="J229" s="29">
        <v>223600</v>
      </c>
      <c r="K229" s="28">
        <f t="shared" si="33"/>
        <v>5518448</v>
      </c>
      <c r="L229" s="30" cm="1">
        <f t="array" ref="L229">_xlfn.IFS(K229&gt;3898140.12,0.35,K229&gt;1299380.04,0.34,K229&gt;974535.03,0.32,K229&gt;510451,0.3,K229&gt;323862,0.2352,K229&gt;160577.65,0.2136,K229&gt;134119.41,0.1792,K229&gt;115375.9,0.16,K229&gt;65651.07,0.1088,K229&gt;7735,0.064,K229&gt;0,0.0192)</f>
        <v>0.35</v>
      </c>
      <c r="M229" s="31">
        <f t="shared" si="34"/>
        <v>3586991.2</v>
      </c>
      <c r="N229" s="28">
        <f t="shared" si="35"/>
        <v>2735416.0230447091</v>
      </c>
      <c r="O229">
        <v>23</v>
      </c>
      <c r="P229" t="s">
        <v>26</v>
      </c>
      <c r="Q229" t="s">
        <v>401</v>
      </c>
    </row>
    <row r="230" spans="1:17" x14ac:dyDescent="0.45">
      <c r="A230">
        <v>237</v>
      </c>
      <c r="B230" t="s">
        <v>1463</v>
      </c>
      <c r="C230" t="s">
        <v>1566</v>
      </c>
      <c r="D230" t="s">
        <v>1577</v>
      </c>
      <c r="E230">
        <v>11</v>
      </c>
      <c r="F230" s="8">
        <f t="shared" si="30"/>
        <v>0.60381493506493489</v>
      </c>
      <c r="G230" s="8">
        <f t="shared" si="31"/>
        <v>0.74637516248606561</v>
      </c>
      <c r="H230" s="11">
        <v>4300</v>
      </c>
      <c r="I230" s="5">
        <f t="shared" si="32"/>
        <v>106124</v>
      </c>
      <c r="J230" s="29">
        <v>223600</v>
      </c>
      <c r="K230" s="28">
        <f t="shared" si="33"/>
        <v>5518448</v>
      </c>
      <c r="L230" s="30" cm="1">
        <f t="array" ref="L230">_xlfn.IFS(K230&gt;3898140.12,0.35,K230&gt;1299380.04,0.34,K230&gt;974535.03,0.32,K230&gt;510451,0.3,K230&gt;323862,0.2352,K230&gt;160577.65,0.2136,K230&gt;134119.41,0.1792,K230&gt;115375.9,0.16,K230&gt;65651.07,0.1088,K230&gt;7735,0.064,K230&gt;0,0.0192)</f>
        <v>0.35</v>
      </c>
      <c r="M230" s="31">
        <f t="shared" si="34"/>
        <v>3586991.2</v>
      </c>
      <c r="N230" s="28">
        <f t="shared" si="35"/>
        <v>2735416.0230447091</v>
      </c>
      <c r="O230">
        <v>28</v>
      </c>
      <c r="P230" t="s">
        <v>17</v>
      </c>
      <c r="Q230" t="s">
        <v>34</v>
      </c>
    </row>
    <row r="231" spans="1:17" x14ac:dyDescent="0.45">
      <c r="A231">
        <v>304</v>
      </c>
      <c r="B231" t="s">
        <v>1463</v>
      </c>
      <c r="C231" t="s">
        <v>1592</v>
      </c>
      <c r="D231" t="s">
        <v>1606</v>
      </c>
      <c r="E231">
        <v>14</v>
      </c>
      <c r="F231" s="8">
        <f t="shared" si="30"/>
        <v>0.60381493506493489</v>
      </c>
      <c r="G231" s="8">
        <f t="shared" si="31"/>
        <v>0.74637516248606561</v>
      </c>
      <c r="H231" s="11">
        <v>4300</v>
      </c>
      <c r="I231" s="5">
        <f t="shared" si="32"/>
        <v>106124</v>
      </c>
      <c r="J231" s="29">
        <v>223600</v>
      </c>
      <c r="K231" s="28">
        <f t="shared" si="33"/>
        <v>5518448</v>
      </c>
      <c r="L231" s="30" cm="1">
        <f t="array" ref="L231">_xlfn.IFS(K231&gt;3898140.12,0.35,K231&gt;1299380.04,0.34,K231&gt;974535.03,0.32,K231&gt;510451,0.3,K231&gt;323862,0.2352,K231&gt;160577.65,0.2136,K231&gt;134119.41,0.1792,K231&gt;115375.9,0.16,K231&gt;65651.07,0.1088,K231&gt;7735,0.064,K231&gt;0,0.0192)</f>
        <v>0.35</v>
      </c>
      <c r="M231" s="31">
        <f t="shared" si="34"/>
        <v>3586991.2</v>
      </c>
      <c r="N231" s="28">
        <f t="shared" si="35"/>
        <v>2735416.0230447091</v>
      </c>
      <c r="O231">
        <v>30</v>
      </c>
      <c r="P231" t="s">
        <v>231</v>
      </c>
      <c r="Q231" t="s">
        <v>401</v>
      </c>
    </row>
    <row r="232" spans="1:17" x14ac:dyDescent="0.45">
      <c r="A232">
        <v>459</v>
      </c>
      <c r="B232" t="s">
        <v>1463</v>
      </c>
      <c r="C232" t="s">
        <v>1671</v>
      </c>
      <c r="D232" t="s">
        <v>1679</v>
      </c>
      <c r="E232">
        <v>8</v>
      </c>
      <c r="F232" s="8">
        <f t="shared" si="30"/>
        <v>0.60381493506493489</v>
      </c>
      <c r="G232" s="8">
        <f t="shared" si="31"/>
        <v>0.74637516248606561</v>
      </c>
      <c r="H232" s="11">
        <v>4300</v>
      </c>
      <c r="I232" s="5">
        <f t="shared" si="32"/>
        <v>106124</v>
      </c>
      <c r="J232" s="29">
        <v>223600</v>
      </c>
      <c r="K232" s="28">
        <f t="shared" si="33"/>
        <v>5518448</v>
      </c>
      <c r="L232" s="30" cm="1">
        <f t="array" ref="L232">_xlfn.IFS(K232&gt;3898140.12,0.35,K232&gt;1299380.04,0.34,K232&gt;974535.03,0.32,K232&gt;510451,0.3,K232&gt;323862,0.2352,K232&gt;160577.65,0.2136,K232&gt;134119.41,0.1792,K232&gt;115375.9,0.16,K232&gt;65651.07,0.1088,K232&gt;7735,0.064,K232&gt;0,0.0192)</f>
        <v>0.35</v>
      </c>
      <c r="M232" s="31">
        <f t="shared" si="34"/>
        <v>3586991.2</v>
      </c>
      <c r="N232" s="28">
        <f t="shared" si="35"/>
        <v>2735416.0230447091</v>
      </c>
      <c r="O232">
        <v>29</v>
      </c>
      <c r="P232" t="s">
        <v>45</v>
      </c>
      <c r="Q232" t="s">
        <v>594</v>
      </c>
    </row>
    <row r="233" spans="1:17" x14ac:dyDescent="0.45">
      <c r="A233">
        <v>623</v>
      </c>
      <c r="B233" t="s">
        <v>1463</v>
      </c>
      <c r="C233" t="s">
        <v>1748</v>
      </c>
      <c r="D233" t="s">
        <v>1764</v>
      </c>
      <c r="E233">
        <v>16</v>
      </c>
      <c r="F233" s="8">
        <f t="shared" si="30"/>
        <v>0.60381493506493489</v>
      </c>
      <c r="G233" s="8">
        <f t="shared" si="31"/>
        <v>0.74637516248606561</v>
      </c>
      <c r="H233" s="11">
        <v>4300</v>
      </c>
      <c r="I233" s="5">
        <f t="shared" si="32"/>
        <v>106124</v>
      </c>
      <c r="J233" s="29">
        <v>223600</v>
      </c>
      <c r="K233" s="28">
        <f t="shared" si="33"/>
        <v>5518448</v>
      </c>
      <c r="L233" s="30" cm="1">
        <f t="array" ref="L233">_xlfn.IFS(K233&gt;3898140.12,0.35,K233&gt;1299380.04,0.34,K233&gt;974535.03,0.32,K233&gt;510451,0.3,K233&gt;323862,0.2352,K233&gt;160577.65,0.2136,K233&gt;134119.41,0.1792,K233&gt;115375.9,0.16,K233&gt;65651.07,0.1088,K233&gt;7735,0.064,K233&gt;0,0.0192)</f>
        <v>0.35</v>
      </c>
      <c r="M233" s="31">
        <f t="shared" si="34"/>
        <v>3586991.2</v>
      </c>
      <c r="N233" s="28">
        <f t="shared" si="35"/>
        <v>2735416.0230447091</v>
      </c>
      <c r="O233">
        <v>34</v>
      </c>
      <c r="P233" t="s">
        <v>67</v>
      </c>
      <c r="Q233" t="s">
        <v>401</v>
      </c>
    </row>
    <row r="234" spans="1:17" x14ac:dyDescent="0.45">
      <c r="A234">
        <v>70</v>
      </c>
      <c r="B234" t="s">
        <v>1463</v>
      </c>
      <c r="C234" t="s">
        <v>1489</v>
      </c>
      <c r="D234" t="s">
        <v>1501</v>
      </c>
      <c r="E234">
        <v>12</v>
      </c>
      <c r="F234" s="8">
        <f t="shared" si="30"/>
        <v>0.58977272727272712</v>
      </c>
      <c r="G234" s="8">
        <f t="shared" si="31"/>
        <v>0.72901760056778497</v>
      </c>
      <c r="H234" s="11">
        <v>4200</v>
      </c>
      <c r="I234" s="5">
        <f t="shared" si="32"/>
        <v>103656</v>
      </c>
      <c r="J234" s="29">
        <v>218400</v>
      </c>
      <c r="K234" s="28">
        <f t="shared" si="33"/>
        <v>5390112</v>
      </c>
      <c r="L234" s="30" cm="1">
        <f t="array" ref="L234">_xlfn.IFS(K234&gt;3898140.12,0.35,K234&gt;1299380.04,0.34,K234&gt;974535.03,0.32,K234&gt;510451,0.3,K234&gt;323862,0.2352,K234&gt;160577.65,0.2136,K234&gt;134119.41,0.1792,K234&gt;115375.9,0.16,K234&gt;65651.07,0.1088,K234&gt;7735,0.064,K234&gt;0,0.0192)</f>
        <v>0.35</v>
      </c>
      <c r="M234" s="31">
        <f t="shared" si="34"/>
        <v>3503572.8000000003</v>
      </c>
      <c r="N234" s="28">
        <f t="shared" si="35"/>
        <v>2671801.6969273901</v>
      </c>
      <c r="O234">
        <v>22</v>
      </c>
      <c r="P234" t="s">
        <v>62</v>
      </c>
      <c r="Q234" t="s">
        <v>18</v>
      </c>
    </row>
    <row r="235" spans="1:17" x14ac:dyDescent="0.45">
      <c r="A235">
        <v>460</v>
      </c>
      <c r="B235" t="s">
        <v>1463</v>
      </c>
      <c r="C235" t="s">
        <v>1671</v>
      </c>
      <c r="D235" t="s">
        <v>1680</v>
      </c>
      <c r="E235">
        <v>9</v>
      </c>
      <c r="F235" s="8">
        <f t="shared" si="30"/>
        <v>0.58977272727272712</v>
      </c>
      <c r="G235" s="8">
        <f t="shared" si="31"/>
        <v>0.72901760056778497</v>
      </c>
      <c r="H235" s="11">
        <v>4200</v>
      </c>
      <c r="I235" s="5">
        <f t="shared" si="32"/>
        <v>103656</v>
      </c>
      <c r="J235" s="29">
        <v>218400</v>
      </c>
      <c r="K235" s="28">
        <f t="shared" si="33"/>
        <v>5390112</v>
      </c>
      <c r="L235" s="30" cm="1">
        <f t="array" ref="L235">_xlfn.IFS(K235&gt;3898140.12,0.35,K235&gt;1299380.04,0.34,K235&gt;974535.03,0.32,K235&gt;510451,0.3,K235&gt;323862,0.2352,K235&gt;160577.65,0.2136,K235&gt;134119.41,0.1792,K235&gt;115375.9,0.16,K235&gt;65651.07,0.1088,K235&gt;7735,0.064,K235&gt;0,0.0192)</f>
        <v>0.35</v>
      </c>
      <c r="M235" s="31">
        <f t="shared" si="34"/>
        <v>3503572.8000000003</v>
      </c>
      <c r="N235" s="28">
        <f t="shared" si="35"/>
        <v>2671801.6969273901</v>
      </c>
      <c r="O235">
        <v>30</v>
      </c>
      <c r="P235" t="s">
        <v>70</v>
      </c>
      <c r="Q235" t="s">
        <v>401</v>
      </c>
    </row>
    <row r="236" spans="1:17" x14ac:dyDescent="0.45">
      <c r="A236">
        <v>624</v>
      </c>
      <c r="B236" t="s">
        <v>1463</v>
      </c>
      <c r="C236" t="s">
        <v>1748</v>
      </c>
      <c r="D236" t="s">
        <v>1765</v>
      </c>
      <c r="E236">
        <v>17</v>
      </c>
      <c r="F236" s="8">
        <f t="shared" si="30"/>
        <v>0.58977272727272712</v>
      </c>
      <c r="G236" s="8">
        <f t="shared" si="31"/>
        <v>0.72901760056778497</v>
      </c>
      <c r="H236" s="11">
        <v>4200</v>
      </c>
      <c r="I236" s="5">
        <f t="shared" si="32"/>
        <v>103656</v>
      </c>
      <c r="J236" s="29">
        <v>218400</v>
      </c>
      <c r="K236" s="28">
        <f t="shared" si="33"/>
        <v>5390112</v>
      </c>
      <c r="L236" s="30" cm="1">
        <f t="array" ref="L236">_xlfn.IFS(K236&gt;3898140.12,0.35,K236&gt;1299380.04,0.34,K236&gt;974535.03,0.32,K236&gt;510451,0.3,K236&gt;323862,0.2352,K236&gt;160577.65,0.2136,K236&gt;134119.41,0.1792,K236&gt;115375.9,0.16,K236&gt;65651.07,0.1088,K236&gt;7735,0.064,K236&gt;0,0.0192)</f>
        <v>0.35</v>
      </c>
      <c r="M236" s="31">
        <f t="shared" si="34"/>
        <v>3503572.8000000003</v>
      </c>
      <c r="N236" s="28">
        <f t="shared" si="35"/>
        <v>2671801.6969273901</v>
      </c>
      <c r="O236">
        <v>28</v>
      </c>
      <c r="P236" t="s">
        <v>17</v>
      </c>
      <c r="Q236" t="s">
        <v>401</v>
      </c>
    </row>
    <row r="237" spans="1:17" x14ac:dyDescent="0.45">
      <c r="A237">
        <v>679</v>
      </c>
      <c r="B237" t="s">
        <v>1463</v>
      </c>
      <c r="C237" t="s">
        <v>1775</v>
      </c>
      <c r="D237" t="s">
        <v>1780</v>
      </c>
      <c r="E237">
        <v>5</v>
      </c>
      <c r="F237" s="8">
        <f t="shared" si="30"/>
        <v>0.58977272727272712</v>
      </c>
      <c r="G237" s="8">
        <f t="shared" si="31"/>
        <v>0.72901760056778497</v>
      </c>
      <c r="H237" s="11">
        <v>4200</v>
      </c>
      <c r="I237" s="5">
        <f t="shared" si="32"/>
        <v>103656</v>
      </c>
      <c r="J237" s="29">
        <v>218400</v>
      </c>
      <c r="K237" s="28">
        <f t="shared" si="33"/>
        <v>5390112</v>
      </c>
      <c r="L237" s="30" cm="1">
        <f t="array" ref="L237">_xlfn.IFS(K237&gt;3898140.12,0.35,K237&gt;1299380.04,0.34,K237&gt;974535.03,0.32,K237&gt;510451,0.3,K237&gt;323862,0.2352,K237&gt;160577.65,0.2136,K237&gt;134119.41,0.1792,K237&gt;115375.9,0.16,K237&gt;65651.07,0.1088,K237&gt;7735,0.064,K237&gt;0,0.0192)</f>
        <v>0.35</v>
      </c>
      <c r="M237" s="31">
        <f t="shared" si="34"/>
        <v>3503572.8000000003</v>
      </c>
      <c r="N237" s="28">
        <f t="shared" si="35"/>
        <v>2671801.6969273901</v>
      </c>
      <c r="O237">
        <v>25</v>
      </c>
      <c r="P237" t="s">
        <v>50</v>
      </c>
      <c r="Q237" t="s">
        <v>401</v>
      </c>
    </row>
    <row r="238" spans="1:17" x14ac:dyDescent="0.45">
      <c r="A238">
        <v>20</v>
      </c>
      <c r="B238" t="s">
        <v>1463</v>
      </c>
      <c r="C238" t="s">
        <v>1464</v>
      </c>
      <c r="D238" t="s">
        <v>1483</v>
      </c>
      <c r="E238">
        <v>20</v>
      </c>
      <c r="F238" s="8">
        <f t="shared" si="30"/>
        <v>0.57573051948051934</v>
      </c>
      <c r="G238" s="8">
        <f t="shared" si="31"/>
        <v>0.71166003864950445</v>
      </c>
      <c r="H238" s="11">
        <v>4100</v>
      </c>
      <c r="I238" s="5">
        <f t="shared" si="32"/>
        <v>101188</v>
      </c>
      <c r="J238" s="29">
        <v>213200</v>
      </c>
      <c r="K238" s="28">
        <f t="shared" si="33"/>
        <v>5261776</v>
      </c>
      <c r="L238" s="30" cm="1">
        <f t="array" ref="L238">_xlfn.IFS(K238&gt;3898140.12,0.35,K238&gt;1299380.04,0.34,K238&gt;974535.03,0.32,K238&gt;510451,0.3,K238&gt;323862,0.2352,K238&gt;160577.65,0.2136,K238&gt;134119.41,0.1792,K238&gt;115375.9,0.16,K238&gt;65651.07,0.1088,K238&gt;7735,0.064,K238&gt;0,0.0192)</f>
        <v>0.35</v>
      </c>
      <c r="M238" s="31">
        <f t="shared" si="34"/>
        <v>3420154.4</v>
      </c>
      <c r="N238" s="28">
        <f t="shared" si="35"/>
        <v>2608187.370810071</v>
      </c>
      <c r="O238">
        <v>29</v>
      </c>
      <c r="P238" t="s">
        <v>73</v>
      </c>
      <c r="Q238" t="s">
        <v>34</v>
      </c>
    </row>
    <row r="239" spans="1:17" x14ac:dyDescent="0.45">
      <c r="A239">
        <v>130</v>
      </c>
      <c r="B239" t="s">
        <v>1463</v>
      </c>
      <c r="C239" t="s">
        <v>1514</v>
      </c>
      <c r="D239" t="s">
        <v>1531</v>
      </c>
      <c r="E239">
        <v>16</v>
      </c>
      <c r="F239" s="8">
        <f t="shared" si="30"/>
        <v>0.57573051948051934</v>
      </c>
      <c r="G239" s="8">
        <f t="shared" si="31"/>
        <v>0.71166003864950445</v>
      </c>
      <c r="H239" s="11">
        <v>4100</v>
      </c>
      <c r="I239" s="5">
        <f t="shared" si="32"/>
        <v>101188</v>
      </c>
      <c r="J239" s="29">
        <v>213200</v>
      </c>
      <c r="K239" s="28">
        <f t="shared" si="33"/>
        <v>5261776</v>
      </c>
      <c r="L239" s="30" cm="1">
        <f t="array" ref="L239">_xlfn.IFS(K239&gt;3898140.12,0.35,K239&gt;1299380.04,0.34,K239&gt;974535.03,0.32,K239&gt;510451,0.3,K239&gt;323862,0.2352,K239&gt;160577.65,0.2136,K239&gt;134119.41,0.1792,K239&gt;115375.9,0.16,K239&gt;65651.07,0.1088,K239&gt;7735,0.064,K239&gt;0,0.0192)</f>
        <v>0.35</v>
      </c>
      <c r="M239" s="31">
        <f t="shared" si="34"/>
        <v>3420154.4</v>
      </c>
      <c r="N239" s="28">
        <f t="shared" si="35"/>
        <v>2608187.370810071</v>
      </c>
      <c r="O239">
        <v>24</v>
      </c>
      <c r="P239" t="s">
        <v>59</v>
      </c>
      <c r="Q239" t="s">
        <v>401</v>
      </c>
    </row>
    <row r="240" spans="1:17" x14ac:dyDescent="0.45">
      <c r="A240">
        <v>184</v>
      </c>
      <c r="B240" t="s">
        <v>1463</v>
      </c>
      <c r="C240" t="s">
        <v>1540</v>
      </c>
      <c r="D240" t="s">
        <v>1557</v>
      </c>
      <c r="E240">
        <v>17</v>
      </c>
      <c r="F240" s="8">
        <f t="shared" si="30"/>
        <v>0.57573051948051934</v>
      </c>
      <c r="G240" s="8">
        <f t="shared" si="31"/>
        <v>0.71166003864950445</v>
      </c>
      <c r="H240" s="11">
        <v>4100</v>
      </c>
      <c r="I240" s="5">
        <f t="shared" si="32"/>
        <v>101188</v>
      </c>
      <c r="J240" s="29">
        <v>213200</v>
      </c>
      <c r="K240" s="28">
        <f t="shared" si="33"/>
        <v>5261776</v>
      </c>
      <c r="L240" s="30" cm="1">
        <f t="array" ref="L240">_xlfn.IFS(K240&gt;3898140.12,0.35,K240&gt;1299380.04,0.34,K240&gt;974535.03,0.32,K240&gt;510451,0.3,K240&gt;323862,0.2352,K240&gt;160577.65,0.2136,K240&gt;134119.41,0.1792,K240&gt;115375.9,0.16,K240&gt;65651.07,0.1088,K240&gt;7735,0.064,K240&gt;0,0.0192)</f>
        <v>0.35</v>
      </c>
      <c r="M240" s="31">
        <f t="shared" si="34"/>
        <v>3420154.4</v>
      </c>
      <c r="N240" s="28">
        <f t="shared" si="35"/>
        <v>2608187.370810071</v>
      </c>
      <c r="O240">
        <v>25</v>
      </c>
      <c r="P240" t="s">
        <v>67</v>
      </c>
      <c r="Q240" t="s">
        <v>401</v>
      </c>
    </row>
    <row r="241" spans="1:17" x14ac:dyDescent="0.45">
      <c r="A241">
        <v>461</v>
      </c>
      <c r="B241" t="s">
        <v>1463</v>
      </c>
      <c r="C241" t="s">
        <v>1671</v>
      </c>
      <c r="D241" t="s">
        <v>1681</v>
      </c>
      <c r="E241">
        <v>10</v>
      </c>
      <c r="F241" s="8">
        <f t="shared" si="30"/>
        <v>0.57573051948051934</v>
      </c>
      <c r="G241" s="8">
        <f t="shared" si="31"/>
        <v>0.71166003864950445</v>
      </c>
      <c r="H241" s="11">
        <v>4100</v>
      </c>
      <c r="I241" s="5">
        <f t="shared" si="32"/>
        <v>101188</v>
      </c>
      <c r="J241" s="29">
        <v>213200</v>
      </c>
      <c r="K241" s="28">
        <f t="shared" si="33"/>
        <v>5261776</v>
      </c>
      <c r="L241" s="30" cm="1">
        <f t="array" ref="L241">_xlfn.IFS(K241&gt;3898140.12,0.35,K241&gt;1299380.04,0.34,K241&gt;974535.03,0.32,K241&gt;510451,0.3,K241&gt;323862,0.2352,K241&gt;160577.65,0.2136,K241&gt;134119.41,0.1792,K241&gt;115375.9,0.16,K241&gt;65651.07,0.1088,K241&gt;7735,0.064,K241&gt;0,0.0192)</f>
        <v>0.35</v>
      </c>
      <c r="M241" s="31">
        <f t="shared" si="34"/>
        <v>3420154.4</v>
      </c>
      <c r="N241" s="28">
        <f t="shared" si="35"/>
        <v>2608187.370810071</v>
      </c>
      <c r="O241">
        <v>32</v>
      </c>
      <c r="P241" t="s">
        <v>30</v>
      </c>
      <c r="Q241" t="s">
        <v>18</v>
      </c>
    </row>
    <row r="242" spans="1:17" x14ac:dyDescent="0.45">
      <c r="A242">
        <v>827</v>
      </c>
      <c r="B242" t="s">
        <v>1463</v>
      </c>
      <c r="C242" t="s">
        <v>1852</v>
      </c>
      <c r="D242" t="s">
        <v>1857</v>
      </c>
      <c r="E242">
        <v>6</v>
      </c>
      <c r="F242" s="8">
        <f t="shared" si="30"/>
        <v>0.57573051948051934</v>
      </c>
      <c r="G242" s="8">
        <f t="shared" si="31"/>
        <v>0.71166003864950445</v>
      </c>
      <c r="H242" s="11">
        <v>4100</v>
      </c>
      <c r="I242" s="5">
        <f t="shared" si="32"/>
        <v>101188</v>
      </c>
      <c r="J242" s="29">
        <v>213200</v>
      </c>
      <c r="K242" s="28">
        <f t="shared" si="33"/>
        <v>5261776</v>
      </c>
      <c r="L242" s="30" cm="1">
        <f t="array" ref="L242">_xlfn.IFS(K242&gt;3898140.12,0.35,K242&gt;1299380.04,0.34,K242&gt;974535.03,0.32,K242&gt;510451,0.3,K242&gt;323862,0.2352,K242&gt;160577.65,0.2136,K242&gt;134119.41,0.1792,K242&gt;115375.9,0.16,K242&gt;65651.07,0.1088,K242&gt;7735,0.064,K242&gt;0,0.0192)</f>
        <v>0.35</v>
      </c>
      <c r="M242" s="31">
        <f t="shared" si="34"/>
        <v>3420154.4</v>
      </c>
      <c r="N242" s="28">
        <f t="shared" si="35"/>
        <v>2608187.370810071</v>
      </c>
      <c r="O242">
        <v>31</v>
      </c>
      <c r="P242" t="s">
        <v>59</v>
      </c>
      <c r="Q242" t="s">
        <v>299</v>
      </c>
    </row>
    <row r="243" spans="1:17" x14ac:dyDescent="0.45">
      <c r="A243">
        <v>21</v>
      </c>
      <c r="B243" t="s">
        <v>1463</v>
      </c>
      <c r="C243" t="s">
        <v>1464</v>
      </c>
      <c r="D243" t="s">
        <v>1484</v>
      </c>
      <c r="E243">
        <v>21</v>
      </c>
      <c r="F243" s="8">
        <f t="shared" si="30"/>
        <v>0.56168831168831157</v>
      </c>
      <c r="G243" s="8">
        <f t="shared" si="31"/>
        <v>0.69430247673122381</v>
      </c>
      <c r="H243" s="11">
        <v>4000</v>
      </c>
      <c r="I243" s="5">
        <f t="shared" si="32"/>
        <v>98720</v>
      </c>
      <c r="J243" s="29">
        <v>208000</v>
      </c>
      <c r="K243" s="28">
        <f t="shared" si="33"/>
        <v>5133440</v>
      </c>
      <c r="L243" s="30" cm="1">
        <f t="array" ref="L243">_xlfn.IFS(K243&gt;3898140.12,0.35,K243&gt;1299380.04,0.34,K243&gt;974535.03,0.32,K243&gt;510451,0.3,K243&gt;323862,0.2352,K243&gt;160577.65,0.2136,K243&gt;134119.41,0.1792,K243&gt;115375.9,0.16,K243&gt;65651.07,0.1088,K243&gt;7735,0.064,K243&gt;0,0.0192)</f>
        <v>0.35</v>
      </c>
      <c r="M243" s="31">
        <f t="shared" si="34"/>
        <v>3336736</v>
      </c>
      <c r="N243" s="28">
        <f t="shared" si="35"/>
        <v>2544573.0446927524</v>
      </c>
      <c r="O243">
        <v>26</v>
      </c>
      <c r="P243" t="s">
        <v>45</v>
      </c>
      <c r="Q243" t="s">
        <v>18</v>
      </c>
    </row>
    <row r="244" spans="1:17" x14ac:dyDescent="0.45">
      <c r="A244">
        <v>238</v>
      </c>
      <c r="B244" t="s">
        <v>1463</v>
      </c>
      <c r="C244" t="s">
        <v>1566</v>
      </c>
      <c r="D244" t="s">
        <v>1578</v>
      </c>
      <c r="E244">
        <v>12</v>
      </c>
      <c r="F244" s="8">
        <f t="shared" si="30"/>
        <v>0.56168831168831157</v>
      </c>
      <c r="G244" s="8">
        <f t="shared" si="31"/>
        <v>0.69430247673122381</v>
      </c>
      <c r="H244" s="11">
        <v>4000</v>
      </c>
      <c r="I244" s="5">
        <f t="shared" si="32"/>
        <v>98720</v>
      </c>
      <c r="J244" s="29">
        <v>208000</v>
      </c>
      <c r="K244" s="28">
        <f t="shared" si="33"/>
        <v>5133440</v>
      </c>
      <c r="L244" s="30" cm="1">
        <f t="array" ref="L244">_xlfn.IFS(K244&gt;3898140.12,0.35,K244&gt;1299380.04,0.34,K244&gt;974535.03,0.32,K244&gt;510451,0.3,K244&gt;323862,0.2352,K244&gt;160577.65,0.2136,K244&gt;134119.41,0.1792,K244&gt;115375.9,0.16,K244&gt;65651.07,0.1088,K244&gt;7735,0.064,K244&gt;0,0.0192)</f>
        <v>0.35</v>
      </c>
      <c r="M244" s="31">
        <f t="shared" si="34"/>
        <v>3336736</v>
      </c>
      <c r="N244" s="28">
        <f t="shared" si="35"/>
        <v>2544573.0446927524</v>
      </c>
      <c r="O244">
        <v>38</v>
      </c>
      <c r="P244" t="s">
        <v>28</v>
      </c>
      <c r="Q244" t="s">
        <v>401</v>
      </c>
    </row>
    <row r="245" spans="1:17" x14ac:dyDescent="0.45">
      <c r="A245">
        <v>680</v>
      </c>
      <c r="B245" t="s">
        <v>1463</v>
      </c>
      <c r="C245" t="s">
        <v>1775</v>
      </c>
      <c r="D245" t="s">
        <v>1781</v>
      </c>
      <c r="E245">
        <v>6</v>
      </c>
      <c r="F245" s="8">
        <f t="shared" si="30"/>
        <v>0.5476461038961038</v>
      </c>
      <c r="G245" s="8">
        <f t="shared" si="31"/>
        <v>0.67694491481294317</v>
      </c>
      <c r="H245" s="11">
        <v>3900</v>
      </c>
      <c r="I245" s="5">
        <f t="shared" si="32"/>
        <v>96252</v>
      </c>
      <c r="J245" s="29">
        <v>202800</v>
      </c>
      <c r="K245" s="28">
        <f t="shared" si="33"/>
        <v>5005104</v>
      </c>
      <c r="L245" s="30" cm="1">
        <f t="array" ref="L245">_xlfn.IFS(K245&gt;3898140.12,0.35,K245&gt;1299380.04,0.34,K245&gt;974535.03,0.32,K245&gt;510451,0.3,K245&gt;323862,0.2352,K245&gt;160577.65,0.2136,K245&gt;134119.41,0.1792,K245&gt;115375.9,0.16,K245&gt;65651.07,0.1088,K245&gt;7735,0.064,K245&gt;0,0.0192)</f>
        <v>0.35</v>
      </c>
      <c r="M245" s="31">
        <f t="shared" si="34"/>
        <v>3253317.6</v>
      </c>
      <c r="N245" s="28">
        <f t="shared" si="35"/>
        <v>2480958.7185754338</v>
      </c>
      <c r="O245">
        <v>32</v>
      </c>
      <c r="P245" t="s">
        <v>48</v>
      </c>
      <c r="Q245" t="s">
        <v>401</v>
      </c>
    </row>
    <row r="246" spans="1:17" x14ac:dyDescent="0.45">
      <c r="A246">
        <v>462</v>
      </c>
      <c r="B246" t="s">
        <v>1463</v>
      </c>
      <c r="C246" t="s">
        <v>1671</v>
      </c>
      <c r="D246" t="s">
        <v>1682</v>
      </c>
      <c r="E246">
        <v>11</v>
      </c>
      <c r="F246" s="8">
        <f t="shared" si="30"/>
        <v>0.53360389610389602</v>
      </c>
      <c r="G246" s="8">
        <f t="shared" si="31"/>
        <v>0.65958735289466264</v>
      </c>
      <c r="H246" s="11">
        <v>3800</v>
      </c>
      <c r="I246" s="5">
        <f t="shared" si="32"/>
        <v>93784</v>
      </c>
      <c r="J246" s="29">
        <v>197600</v>
      </c>
      <c r="K246" s="28">
        <f t="shared" si="33"/>
        <v>4876768</v>
      </c>
      <c r="L246" s="30" cm="1">
        <f t="array" ref="L246">_xlfn.IFS(K246&gt;3898140.12,0.35,K246&gt;1299380.04,0.34,K246&gt;974535.03,0.32,K246&gt;510451,0.3,K246&gt;323862,0.2352,K246&gt;160577.65,0.2136,K246&gt;134119.41,0.1792,K246&gt;115375.9,0.16,K246&gt;65651.07,0.1088,K246&gt;7735,0.064,K246&gt;0,0.0192)</f>
        <v>0.35</v>
      </c>
      <c r="M246" s="31">
        <f t="shared" si="34"/>
        <v>3169899.2</v>
      </c>
      <c r="N246" s="28">
        <f t="shared" si="35"/>
        <v>2417344.3924581148</v>
      </c>
      <c r="O246">
        <v>26</v>
      </c>
      <c r="P246" t="s">
        <v>50</v>
      </c>
      <c r="Q246" t="s">
        <v>147</v>
      </c>
    </row>
    <row r="247" spans="1:17" x14ac:dyDescent="0.45">
      <c r="A247">
        <v>185</v>
      </c>
      <c r="B247" t="s">
        <v>1463</v>
      </c>
      <c r="C247" t="s">
        <v>1540</v>
      </c>
      <c r="D247" t="s">
        <v>1558</v>
      </c>
      <c r="E247">
        <v>18</v>
      </c>
      <c r="F247" s="8">
        <f t="shared" si="30"/>
        <v>0.50551948051948037</v>
      </c>
      <c r="G247" s="8">
        <f t="shared" si="31"/>
        <v>0.62487222905810147</v>
      </c>
      <c r="H247" s="11">
        <v>3600</v>
      </c>
      <c r="I247" s="5">
        <f t="shared" si="32"/>
        <v>88848</v>
      </c>
      <c r="J247" s="29">
        <v>187200</v>
      </c>
      <c r="K247" s="28">
        <f t="shared" si="33"/>
        <v>4620096</v>
      </c>
      <c r="L247" s="30" cm="1">
        <f t="array" ref="L247">_xlfn.IFS(K247&gt;3898140.12,0.35,K247&gt;1299380.04,0.34,K247&gt;974535.03,0.32,K247&gt;510451,0.3,K247&gt;323862,0.2352,K247&gt;160577.65,0.2136,K247&gt;134119.41,0.1792,K247&gt;115375.9,0.16,K247&gt;65651.07,0.1088,K247&gt;7735,0.064,K247&gt;0,0.0192)</f>
        <v>0.35</v>
      </c>
      <c r="M247" s="31">
        <f t="shared" si="34"/>
        <v>3003062.4</v>
      </c>
      <c r="N247" s="28">
        <f t="shared" si="35"/>
        <v>2290115.7402234771</v>
      </c>
      <c r="O247">
        <v>24</v>
      </c>
      <c r="P247" t="s">
        <v>26</v>
      </c>
      <c r="Q247" t="s">
        <v>18</v>
      </c>
    </row>
    <row r="248" spans="1:17" x14ac:dyDescent="0.45">
      <c r="A248">
        <v>408</v>
      </c>
      <c r="B248" t="s">
        <v>1463</v>
      </c>
      <c r="C248" t="s">
        <v>1644</v>
      </c>
      <c r="D248" t="s">
        <v>1661</v>
      </c>
      <c r="E248">
        <v>16</v>
      </c>
      <c r="F248" s="8">
        <f t="shared" si="30"/>
        <v>0.50551948051948037</v>
      </c>
      <c r="G248" s="8">
        <f t="shared" si="31"/>
        <v>0.62487222905810147</v>
      </c>
      <c r="H248" s="11">
        <v>3600</v>
      </c>
      <c r="I248" s="5">
        <f t="shared" si="32"/>
        <v>88848</v>
      </c>
      <c r="J248" s="29">
        <v>187200</v>
      </c>
      <c r="K248" s="28">
        <f t="shared" si="33"/>
        <v>4620096</v>
      </c>
      <c r="L248" s="30" cm="1">
        <f t="array" ref="L248">_xlfn.IFS(K248&gt;3898140.12,0.35,K248&gt;1299380.04,0.34,K248&gt;974535.03,0.32,K248&gt;510451,0.3,K248&gt;323862,0.2352,K248&gt;160577.65,0.2136,K248&gt;134119.41,0.1792,K248&gt;115375.9,0.16,K248&gt;65651.07,0.1088,K248&gt;7735,0.064,K248&gt;0,0.0192)</f>
        <v>0.35</v>
      </c>
      <c r="M248" s="31">
        <f t="shared" si="34"/>
        <v>3003062.4</v>
      </c>
      <c r="N248" s="28">
        <f t="shared" si="35"/>
        <v>2290115.7402234771</v>
      </c>
      <c r="O248">
        <v>24</v>
      </c>
      <c r="P248" t="s">
        <v>30</v>
      </c>
      <c r="Q248" t="s">
        <v>147</v>
      </c>
    </row>
    <row r="249" spans="1:17" x14ac:dyDescent="0.45">
      <c r="A249">
        <v>239</v>
      </c>
      <c r="B249" t="s">
        <v>1463</v>
      </c>
      <c r="C249" t="s">
        <v>1566</v>
      </c>
      <c r="D249" t="s">
        <v>1579</v>
      </c>
      <c r="E249">
        <v>13</v>
      </c>
      <c r="F249" s="8">
        <f t="shared" si="30"/>
        <v>0.49147727272727265</v>
      </c>
      <c r="G249" s="8">
        <f t="shared" si="31"/>
        <v>0.60751466713982083</v>
      </c>
      <c r="H249" s="11">
        <v>3500</v>
      </c>
      <c r="I249" s="5">
        <f t="shared" si="32"/>
        <v>86380</v>
      </c>
      <c r="J249" s="29">
        <v>182000</v>
      </c>
      <c r="K249" s="28">
        <f t="shared" si="33"/>
        <v>4491760</v>
      </c>
      <c r="L249" s="30" cm="1">
        <f t="array" ref="L249">_xlfn.IFS(K249&gt;3898140.12,0.35,K249&gt;1299380.04,0.34,K249&gt;974535.03,0.32,K249&gt;510451,0.3,K249&gt;323862,0.2352,K249&gt;160577.65,0.2136,K249&gt;134119.41,0.1792,K249&gt;115375.9,0.16,K249&gt;65651.07,0.1088,K249&gt;7735,0.064,K249&gt;0,0.0192)</f>
        <v>0.35</v>
      </c>
      <c r="M249" s="31">
        <f t="shared" si="34"/>
        <v>2919644</v>
      </c>
      <c r="N249" s="28">
        <f t="shared" si="35"/>
        <v>2226501.4141061581</v>
      </c>
      <c r="O249">
        <v>19</v>
      </c>
      <c r="P249" t="s">
        <v>26</v>
      </c>
      <c r="Q249" t="s">
        <v>34</v>
      </c>
    </row>
    <row r="250" spans="1:17" x14ac:dyDescent="0.45">
      <c r="A250">
        <v>463</v>
      </c>
      <c r="B250" t="s">
        <v>1463</v>
      </c>
      <c r="C250" t="s">
        <v>1671</v>
      </c>
      <c r="D250" t="s">
        <v>1683</v>
      </c>
      <c r="E250">
        <v>12</v>
      </c>
      <c r="F250" s="8">
        <f t="shared" si="30"/>
        <v>0.49147727272727265</v>
      </c>
      <c r="G250" s="8">
        <f t="shared" si="31"/>
        <v>0.60751466713982083</v>
      </c>
      <c r="H250" s="11">
        <v>3500</v>
      </c>
      <c r="I250" s="5">
        <f t="shared" si="32"/>
        <v>86380</v>
      </c>
      <c r="J250" s="29">
        <v>182000</v>
      </c>
      <c r="K250" s="28">
        <f t="shared" si="33"/>
        <v>4491760</v>
      </c>
      <c r="L250" s="30" cm="1">
        <f t="array" ref="L250">_xlfn.IFS(K250&gt;3898140.12,0.35,K250&gt;1299380.04,0.34,K250&gt;974535.03,0.32,K250&gt;510451,0.3,K250&gt;323862,0.2352,K250&gt;160577.65,0.2136,K250&gt;134119.41,0.1792,K250&gt;115375.9,0.16,K250&gt;65651.07,0.1088,K250&gt;7735,0.064,K250&gt;0,0.0192)</f>
        <v>0.35</v>
      </c>
      <c r="M250" s="31">
        <f t="shared" si="34"/>
        <v>2919644</v>
      </c>
      <c r="N250" s="28">
        <f t="shared" si="35"/>
        <v>2226501.4141061581</v>
      </c>
      <c r="O250">
        <v>28</v>
      </c>
      <c r="P250" t="s">
        <v>38</v>
      </c>
      <c r="Q250" t="s">
        <v>401</v>
      </c>
    </row>
    <row r="251" spans="1:17" x14ac:dyDescent="0.45">
      <c r="A251">
        <v>509</v>
      </c>
      <c r="B251" t="s">
        <v>1463</v>
      </c>
      <c r="C251" t="s">
        <v>1698</v>
      </c>
      <c r="D251" t="s">
        <v>1704</v>
      </c>
      <c r="E251">
        <v>6</v>
      </c>
      <c r="F251" s="8">
        <f t="shared" si="30"/>
        <v>0.49147727272727265</v>
      </c>
      <c r="G251" s="8">
        <f t="shared" si="31"/>
        <v>0.60751466713982083</v>
      </c>
      <c r="H251" s="11">
        <v>3500</v>
      </c>
      <c r="I251" s="5">
        <f t="shared" si="32"/>
        <v>86380</v>
      </c>
      <c r="J251" s="29">
        <v>182000</v>
      </c>
      <c r="K251" s="28">
        <f t="shared" si="33"/>
        <v>4491760</v>
      </c>
      <c r="L251" s="30" cm="1">
        <f t="array" ref="L251">_xlfn.IFS(K251&gt;3898140.12,0.35,K251&gt;1299380.04,0.34,K251&gt;974535.03,0.32,K251&gt;510451,0.3,K251&gt;323862,0.2352,K251&gt;160577.65,0.2136,K251&gt;134119.41,0.1792,K251&gt;115375.9,0.16,K251&gt;65651.07,0.1088,K251&gt;7735,0.064,K251&gt;0,0.0192)</f>
        <v>0.35</v>
      </c>
      <c r="M251" s="31">
        <f t="shared" si="34"/>
        <v>2919644</v>
      </c>
      <c r="N251" s="28">
        <f t="shared" si="35"/>
        <v>2226501.4141061581</v>
      </c>
      <c r="O251">
        <v>27</v>
      </c>
      <c r="P251" t="s">
        <v>30</v>
      </c>
      <c r="Q251" t="s">
        <v>677</v>
      </c>
    </row>
    <row r="252" spans="1:17" x14ac:dyDescent="0.45">
      <c r="A252">
        <v>570</v>
      </c>
      <c r="B252" t="s">
        <v>1463</v>
      </c>
      <c r="C252" t="s">
        <v>1723</v>
      </c>
      <c r="D252" t="s">
        <v>1737</v>
      </c>
      <c r="E252">
        <v>15</v>
      </c>
      <c r="F252" s="8">
        <f t="shared" si="30"/>
        <v>0.49147727272727265</v>
      </c>
      <c r="G252" s="8">
        <f t="shared" si="31"/>
        <v>0.60751466713982083</v>
      </c>
      <c r="H252" s="11">
        <v>3500</v>
      </c>
      <c r="I252" s="5">
        <f t="shared" si="32"/>
        <v>86380</v>
      </c>
      <c r="J252" s="29">
        <v>182000</v>
      </c>
      <c r="K252" s="28">
        <f t="shared" si="33"/>
        <v>4491760</v>
      </c>
      <c r="L252" s="30" cm="1">
        <f t="array" ref="L252">_xlfn.IFS(K252&gt;3898140.12,0.35,K252&gt;1299380.04,0.34,K252&gt;974535.03,0.32,K252&gt;510451,0.3,K252&gt;323862,0.2352,K252&gt;160577.65,0.2136,K252&gt;134119.41,0.1792,K252&gt;115375.9,0.16,K252&gt;65651.07,0.1088,K252&gt;7735,0.064,K252&gt;0,0.0192)</f>
        <v>0.35</v>
      </c>
      <c r="M252" s="31">
        <f t="shared" si="34"/>
        <v>2919644</v>
      </c>
      <c r="N252" s="28">
        <f t="shared" si="35"/>
        <v>2226501.4141061581</v>
      </c>
      <c r="O252">
        <v>25</v>
      </c>
      <c r="P252" t="s">
        <v>73</v>
      </c>
      <c r="Q252" t="s">
        <v>57</v>
      </c>
    </row>
    <row r="253" spans="1:17" x14ac:dyDescent="0.45">
      <c r="A253">
        <v>625</v>
      </c>
      <c r="B253" t="s">
        <v>1463</v>
      </c>
      <c r="C253" t="s">
        <v>1748</v>
      </c>
      <c r="D253" t="s">
        <v>1766</v>
      </c>
      <c r="E253">
        <v>18</v>
      </c>
      <c r="F253" s="8">
        <f t="shared" si="30"/>
        <v>0.49147727272727265</v>
      </c>
      <c r="G253" s="8">
        <f t="shared" si="31"/>
        <v>0.60751466713982083</v>
      </c>
      <c r="H253" s="11">
        <v>3500</v>
      </c>
      <c r="I253" s="5">
        <f t="shared" si="32"/>
        <v>86380</v>
      </c>
      <c r="J253" s="29">
        <v>182000</v>
      </c>
      <c r="K253" s="28">
        <f t="shared" si="33"/>
        <v>4491760</v>
      </c>
      <c r="L253" s="30" cm="1">
        <f t="array" ref="L253">_xlfn.IFS(K253&gt;3898140.12,0.35,K253&gt;1299380.04,0.34,K253&gt;974535.03,0.32,K253&gt;510451,0.3,K253&gt;323862,0.2352,K253&gt;160577.65,0.2136,K253&gt;134119.41,0.1792,K253&gt;115375.9,0.16,K253&gt;65651.07,0.1088,K253&gt;7735,0.064,K253&gt;0,0.0192)</f>
        <v>0.35</v>
      </c>
      <c r="M253" s="31">
        <f t="shared" si="34"/>
        <v>2919644</v>
      </c>
      <c r="N253" s="28">
        <f t="shared" si="35"/>
        <v>2226501.4141061581</v>
      </c>
      <c r="O253">
        <v>25</v>
      </c>
      <c r="P253" t="s">
        <v>26</v>
      </c>
      <c r="Q253" t="s">
        <v>401</v>
      </c>
    </row>
    <row r="254" spans="1:17" x14ac:dyDescent="0.45">
      <c r="A254">
        <v>464</v>
      </c>
      <c r="B254" t="s">
        <v>1463</v>
      </c>
      <c r="C254" t="s">
        <v>1671</v>
      </c>
      <c r="D254" t="s">
        <v>1684</v>
      </c>
      <c r="E254">
        <v>13</v>
      </c>
      <c r="F254" s="8">
        <f t="shared" si="30"/>
        <v>0.47743506493506482</v>
      </c>
      <c r="G254" s="8">
        <f t="shared" si="31"/>
        <v>0.59015710522154019</v>
      </c>
      <c r="H254" s="11">
        <v>3400</v>
      </c>
      <c r="I254" s="5">
        <f t="shared" si="32"/>
        <v>83912</v>
      </c>
      <c r="J254" s="29">
        <v>176800</v>
      </c>
      <c r="K254" s="28">
        <f t="shared" si="33"/>
        <v>4363424</v>
      </c>
      <c r="L254" s="30" cm="1">
        <f t="array" ref="L254">_xlfn.IFS(K254&gt;3898140.12,0.35,K254&gt;1299380.04,0.34,K254&gt;974535.03,0.32,K254&gt;510451,0.3,K254&gt;323862,0.2352,K254&gt;160577.65,0.2136,K254&gt;134119.41,0.1792,K254&gt;115375.9,0.16,K254&gt;65651.07,0.1088,K254&gt;7735,0.064,K254&gt;0,0.0192)</f>
        <v>0.35</v>
      </c>
      <c r="M254" s="31">
        <f t="shared" si="34"/>
        <v>2836225.6</v>
      </c>
      <c r="N254" s="28">
        <f t="shared" si="35"/>
        <v>2162887.0879888395</v>
      </c>
      <c r="O254">
        <v>26</v>
      </c>
      <c r="P254" t="s">
        <v>73</v>
      </c>
      <c r="Q254" t="s">
        <v>401</v>
      </c>
    </row>
    <row r="255" spans="1:17" x14ac:dyDescent="0.45">
      <c r="A255">
        <v>571</v>
      </c>
      <c r="B255" t="s">
        <v>1463</v>
      </c>
      <c r="C255" t="s">
        <v>1723</v>
      </c>
      <c r="D255" t="s">
        <v>1738</v>
      </c>
      <c r="E255">
        <v>16</v>
      </c>
      <c r="F255" s="8">
        <f t="shared" si="30"/>
        <v>0.47743506493506482</v>
      </c>
      <c r="G255" s="8">
        <f t="shared" si="31"/>
        <v>0.59015710522154019</v>
      </c>
      <c r="H255" s="11">
        <v>3400</v>
      </c>
      <c r="I255" s="5">
        <f t="shared" si="32"/>
        <v>83912</v>
      </c>
      <c r="J255" s="29">
        <v>176800</v>
      </c>
      <c r="K255" s="28">
        <f t="shared" si="33"/>
        <v>4363424</v>
      </c>
      <c r="L255" s="30" cm="1">
        <f t="array" ref="L255">_xlfn.IFS(K255&gt;3898140.12,0.35,K255&gt;1299380.04,0.34,K255&gt;974535.03,0.32,K255&gt;510451,0.3,K255&gt;323862,0.2352,K255&gt;160577.65,0.2136,K255&gt;134119.41,0.1792,K255&gt;115375.9,0.16,K255&gt;65651.07,0.1088,K255&gt;7735,0.064,K255&gt;0,0.0192)</f>
        <v>0.35</v>
      </c>
      <c r="M255" s="31">
        <f t="shared" si="34"/>
        <v>2836225.6</v>
      </c>
      <c r="N255" s="28">
        <f t="shared" si="35"/>
        <v>2162887.0879888395</v>
      </c>
      <c r="O255">
        <v>26</v>
      </c>
      <c r="P255" t="s">
        <v>38</v>
      </c>
      <c r="Q255" t="s">
        <v>401</v>
      </c>
    </row>
    <row r="256" spans="1:17" x14ac:dyDescent="0.45">
      <c r="A256">
        <v>828</v>
      </c>
      <c r="B256" t="s">
        <v>1463</v>
      </c>
      <c r="C256" t="s">
        <v>1852</v>
      </c>
      <c r="D256" t="s">
        <v>1858</v>
      </c>
      <c r="E256">
        <v>7</v>
      </c>
      <c r="F256" s="8">
        <f t="shared" si="30"/>
        <v>0.47743506493506482</v>
      </c>
      <c r="G256" s="8">
        <f t="shared" si="31"/>
        <v>0.59015710522154019</v>
      </c>
      <c r="H256" s="11">
        <v>3400</v>
      </c>
      <c r="I256" s="5">
        <f t="shared" si="32"/>
        <v>83912</v>
      </c>
      <c r="J256" s="29">
        <v>176800</v>
      </c>
      <c r="K256" s="28">
        <f t="shared" si="33"/>
        <v>4363424</v>
      </c>
      <c r="L256" s="30" cm="1">
        <f t="array" ref="L256">_xlfn.IFS(K256&gt;3898140.12,0.35,K256&gt;1299380.04,0.34,K256&gt;974535.03,0.32,K256&gt;510451,0.3,K256&gt;323862,0.2352,K256&gt;160577.65,0.2136,K256&gt;134119.41,0.1792,K256&gt;115375.9,0.16,K256&gt;65651.07,0.1088,K256&gt;7735,0.064,K256&gt;0,0.0192)</f>
        <v>0.35</v>
      </c>
      <c r="M256" s="31">
        <f t="shared" si="34"/>
        <v>2836225.6</v>
      </c>
      <c r="N256" s="28">
        <f t="shared" si="35"/>
        <v>2162887.0879888395</v>
      </c>
      <c r="O256">
        <v>31</v>
      </c>
      <c r="P256" t="s">
        <v>17</v>
      </c>
      <c r="Q256" t="s">
        <v>401</v>
      </c>
    </row>
    <row r="257" spans="1:17" x14ac:dyDescent="0.45">
      <c r="A257">
        <v>944</v>
      </c>
      <c r="B257" t="s">
        <v>1463</v>
      </c>
      <c r="C257" t="s">
        <v>1902</v>
      </c>
      <c r="D257" t="s">
        <v>1913</v>
      </c>
      <c r="E257">
        <v>12</v>
      </c>
      <c r="F257" s="8">
        <f t="shared" si="30"/>
        <v>0.46339285714285705</v>
      </c>
      <c r="G257" s="8">
        <f t="shared" si="31"/>
        <v>0.57279954330325966</v>
      </c>
      <c r="H257" s="11">
        <v>3300</v>
      </c>
      <c r="I257" s="5">
        <f t="shared" si="32"/>
        <v>81444</v>
      </c>
      <c r="J257" s="29">
        <v>171600</v>
      </c>
      <c r="K257" s="28">
        <f t="shared" si="33"/>
        <v>4235088</v>
      </c>
      <c r="L257" s="30" cm="1">
        <f t="array" ref="L257">_xlfn.IFS(K257&gt;3898140.12,0.35,K257&gt;1299380.04,0.34,K257&gt;974535.03,0.32,K257&gt;510451,0.3,K257&gt;323862,0.2352,K257&gt;160577.65,0.2136,K257&gt;134119.41,0.1792,K257&gt;115375.9,0.16,K257&gt;65651.07,0.1088,K257&gt;7735,0.064,K257&gt;0,0.0192)</f>
        <v>0.35</v>
      </c>
      <c r="M257" s="31">
        <f t="shared" si="34"/>
        <v>2752807.2</v>
      </c>
      <c r="N257" s="28">
        <f t="shared" si="35"/>
        <v>2099272.7618715209</v>
      </c>
      <c r="O257">
        <v>25</v>
      </c>
      <c r="P257" t="s">
        <v>17</v>
      </c>
      <c r="Q257" t="s">
        <v>401</v>
      </c>
    </row>
    <row r="258" spans="1:17" x14ac:dyDescent="0.45">
      <c r="A258">
        <v>465</v>
      </c>
      <c r="B258" t="s">
        <v>1463</v>
      </c>
      <c r="C258" t="s">
        <v>1671</v>
      </c>
      <c r="D258" t="s">
        <v>1685</v>
      </c>
      <c r="E258">
        <v>14</v>
      </c>
      <c r="F258" s="8">
        <f t="shared" ref="F258:F321" si="36">K258/$T$7</f>
        <v>0.44935064935064928</v>
      </c>
      <c r="G258" s="8">
        <f t="shared" ref="G258:G321" si="37">K258/$T$6</f>
        <v>0.55544198138497902</v>
      </c>
      <c r="H258" s="11">
        <v>3200</v>
      </c>
      <c r="I258" s="5">
        <f t="shared" ref="I258:I321" si="38">H258*$S$3</f>
        <v>78976</v>
      </c>
      <c r="J258" s="29">
        <v>166400</v>
      </c>
      <c r="K258" s="28">
        <f t="shared" ref="K258:K321" si="39">J258*$S$3</f>
        <v>4106752</v>
      </c>
      <c r="L258" s="30" cm="1">
        <f t="array" ref="L258">_xlfn.IFS(K258&gt;3898140.12,0.35,K258&gt;1299380.04,0.34,K258&gt;974535.03,0.32,K258&gt;510451,0.3,K258&gt;323862,0.2352,K258&gt;160577.65,0.2136,K258&gt;134119.41,0.1792,K258&gt;115375.9,0.16,K258&gt;65651.07,0.1088,K258&gt;7735,0.064,K258&gt;0,0.0192)</f>
        <v>0.35</v>
      </c>
      <c r="M258" s="31">
        <f t="shared" ref="M258:M321" si="40">K258*(1-L258)</f>
        <v>2669388.8000000003</v>
      </c>
      <c r="N258" s="28">
        <f t="shared" ref="N258:N321" si="41">M258*$W$3</f>
        <v>2035658.4357542021</v>
      </c>
      <c r="O258">
        <v>26</v>
      </c>
      <c r="P258" t="s">
        <v>45</v>
      </c>
      <c r="Q258" t="s">
        <v>401</v>
      </c>
    </row>
    <row r="259" spans="1:17" x14ac:dyDescent="0.45">
      <c r="A259">
        <v>510</v>
      </c>
      <c r="B259" t="s">
        <v>1463</v>
      </c>
      <c r="C259" t="s">
        <v>1698</v>
      </c>
      <c r="D259" t="s">
        <v>1705</v>
      </c>
      <c r="E259">
        <v>7</v>
      </c>
      <c r="F259" s="8">
        <f t="shared" si="36"/>
        <v>0.44935064935064928</v>
      </c>
      <c r="G259" s="8">
        <f t="shared" si="37"/>
        <v>0.55544198138497902</v>
      </c>
      <c r="H259" s="11">
        <v>3200</v>
      </c>
      <c r="I259" s="5">
        <f t="shared" si="38"/>
        <v>78976</v>
      </c>
      <c r="J259" s="29">
        <v>166400</v>
      </c>
      <c r="K259" s="28">
        <f t="shared" si="39"/>
        <v>4106752</v>
      </c>
      <c r="L259" s="30" cm="1">
        <f t="array" ref="L259">_xlfn.IFS(K259&gt;3898140.12,0.35,K259&gt;1299380.04,0.34,K259&gt;974535.03,0.32,K259&gt;510451,0.3,K259&gt;323862,0.2352,K259&gt;160577.65,0.2136,K259&gt;134119.41,0.1792,K259&gt;115375.9,0.16,K259&gt;65651.07,0.1088,K259&gt;7735,0.064,K259&gt;0,0.0192)</f>
        <v>0.35</v>
      </c>
      <c r="M259" s="31">
        <f t="shared" si="40"/>
        <v>2669388.8000000003</v>
      </c>
      <c r="N259" s="28">
        <f t="shared" si="41"/>
        <v>2035658.4357542021</v>
      </c>
      <c r="O259">
        <v>22</v>
      </c>
      <c r="P259" t="s">
        <v>45</v>
      </c>
      <c r="Q259" t="s">
        <v>18</v>
      </c>
    </row>
    <row r="260" spans="1:17" x14ac:dyDescent="0.45">
      <c r="A260">
        <v>626</v>
      </c>
      <c r="B260" t="s">
        <v>1463</v>
      </c>
      <c r="C260" t="s">
        <v>1748</v>
      </c>
      <c r="D260" t="s">
        <v>1767</v>
      </c>
      <c r="E260">
        <v>19</v>
      </c>
      <c r="F260" s="8">
        <f t="shared" si="36"/>
        <v>0.44935064935064928</v>
      </c>
      <c r="G260" s="8">
        <f t="shared" si="37"/>
        <v>0.55544198138497902</v>
      </c>
      <c r="H260" s="11">
        <v>3200</v>
      </c>
      <c r="I260" s="5">
        <f t="shared" si="38"/>
        <v>78976</v>
      </c>
      <c r="J260" s="29">
        <v>166400</v>
      </c>
      <c r="K260" s="28">
        <f t="shared" si="39"/>
        <v>4106752</v>
      </c>
      <c r="L260" s="30" cm="1">
        <f t="array" ref="L260">_xlfn.IFS(K260&gt;3898140.12,0.35,K260&gt;1299380.04,0.34,K260&gt;974535.03,0.32,K260&gt;510451,0.3,K260&gt;323862,0.2352,K260&gt;160577.65,0.2136,K260&gt;134119.41,0.1792,K260&gt;115375.9,0.16,K260&gt;65651.07,0.1088,K260&gt;7735,0.064,K260&gt;0,0.0192)</f>
        <v>0.35</v>
      </c>
      <c r="M260" s="31">
        <f t="shared" si="40"/>
        <v>2669388.8000000003</v>
      </c>
      <c r="N260" s="28">
        <f t="shared" si="41"/>
        <v>2035658.4357542021</v>
      </c>
      <c r="O260">
        <v>26</v>
      </c>
      <c r="P260" t="s">
        <v>30</v>
      </c>
      <c r="Q260" t="s">
        <v>677</v>
      </c>
    </row>
    <row r="261" spans="1:17" x14ac:dyDescent="0.45">
      <c r="A261">
        <v>71</v>
      </c>
      <c r="B261" t="s">
        <v>1463</v>
      </c>
      <c r="C261" t="s">
        <v>1489</v>
      </c>
      <c r="D261" t="s">
        <v>1502</v>
      </c>
      <c r="E261">
        <v>13</v>
      </c>
      <c r="F261" s="8">
        <f t="shared" si="36"/>
        <v>0.43530844155844145</v>
      </c>
      <c r="G261" s="8">
        <f t="shared" si="37"/>
        <v>0.53808441946669849</v>
      </c>
      <c r="H261" s="11">
        <v>3100</v>
      </c>
      <c r="I261" s="5">
        <f t="shared" si="38"/>
        <v>76508</v>
      </c>
      <c r="J261" s="29">
        <v>161200</v>
      </c>
      <c r="K261" s="28">
        <f t="shared" si="39"/>
        <v>3978416</v>
      </c>
      <c r="L261" s="30" cm="1">
        <f t="array" ref="L261">_xlfn.IFS(K261&gt;3898140.12,0.35,K261&gt;1299380.04,0.34,K261&gt;974535.03,0.32,K261&gt;510451,0.3,K261&gt;323862,0.2352,K261&gt;160577.65,0.2136,K261&gt;134119.41,0.1792,K261&gt;115375.9,0.16,K261&gt;65651.07,0.1088,K261&gt;7735,0.064,K261&gt;0,0.0192)</f>
        <v>0.35</v>
      </c>
      <c r="M261" s="31">
        <f t="shared" si="40"/>
        <v>2585970.4</v>
      </c>
      <c r="N261" s="28">
        <f t="shared" si="41"/>
        <v>1972044.109636883</v>
      </c>
      <c r="O261">
        <v>23</v>
      </c>
      <c r="P261" t="s">
        <v>30</v>
      </c>
      <c r="Q261" t="s">
        <v>401</v>
      </c>
    </row>
    <row r="262" spans="1:17" x14ac:dyDescent="0.45">
      <c r="A262">
        <v>365</v>
      </c>
      <c r="B262" t="s">
        <v>1463</v>
      </c>
      <c r="C262" t="s">
        <v>1619</v>
      </c>
      <c r="D262" t="s">
        <v>1641</v>
      </c>
      <c r="E262">
        <v>23</v>
      </c>
      <c r="F262" s="8">
        <f t="shared" si="36"/>
        <v>0.43530844155844145</v>
      </c>
      <c r="G262" s="8">
        <f t="shared" si="37"/>
        <v>0.53808441946669849</v>
      </c>
      <c r="H262" s="11">
        <v>3100</v>
      </c>
      <c r="I262" s="5">
        <f t="shared" si="38"/>
        <v>76508</v>
      </c>
      <c r="J262" s="29">
        <v>161200</v>
      </c>
      <c r="K262" s="28">
        <f t="shared" si="39"/>
        <v>3978416</v>
      </c>
      <c r="L262" s="30" cm="1">
        <f t="array" ref="L262">_xlfn.IFS(K262&gt;3898140.12,0.35,K262&gt;1299380.04,0.34,K262&gt;974535.03,0.32,K262&gt;510451,0.3,K262&gt;323862,0.2352,K262&gt;160577.65,0.2136,K262&gt;134119.41,0.1792,K262&gt;115375.9,0.16,K262&gt;65651.07,0.1088,K262&gt;7735,0.064,K262&gt;0,0.0192)</f>
        <v>0.35</v>
      </c>
      <c r="M262" s="31">
        <f t="shared" si="40"/>
        <v>2585970.4</v>
      </c>
      <c r="N262" s="28">
        <f t="shared" si="41"/>
        <v>1972044.109636883</v>
      </c>
      <c r="O262">
        <v>26</v>
      </c>
      <c r="P262" t="s">
        <v>17</v>
      </c>
      <c r="Q262" t="s">
        <v>401</v>
      </c>
    </row>
    <row r="263" spans="1:17" x14ac:dyDescent="0.45">
      <c r="A263">
        <v>681</v>
      </c>
      <c r="B263" t="s">
        <v>1463</v>
      </c>
      <c r="C263" t="s">
        <v>1775</v>
      </c>
      <c r="D263" t="s">
        <v>1782</v>
      </c>
      <c r="E263">
        <v>7</v>
      </c>
      <c r="F263" s="8">
        <f t="shared" si="36"/>
        <v>0.43530844155844145</v>
      </c>
      <c r="G263" s="8">
        <f t="shared" si="37"/>
        <v>0.53808441946669849</v>
      </c>
      <c r="H263" s="11">
        <v>3100</v>
      </c>
      <c r="I263" s="5">
        <f t="shared" si="38"/>
        <v>76508</v>
      </c>
      <c r="J263" s="29">
        <v>161200</v>
      </c>
      <c r="K263" s="28">
        <f t="shared" si="39"/>
        <v>3978416</v>
      </c>
      <c r="L263" s="30" cm="1">
        <f t="array" ref="L263">_xlfn.IFS(K263&gt;3898140.12,0.35,K263&gt;1299380.04,0.34,K263&gt;974535.03,0.32,K263&gt;510451,0.3,K263&gt;323862,0.2352,K263&gt;160577.65,0.2136,K263&gt;134119.41,0.1792,K263&gt;115375.9,0.16,K263&gt;65651.07,0.1088,K263&gt;7735,0.064,K263&gt;0,0.0192)</f>
        <v>0.35</v>
      </c>
      <c r="M263" s="31">
        <f t="shared" si="40"/>
        <v>2585970.4</v>
      </c>
      <c r="N263" s="28">
        <f t="shared" si="41"/>
        <v>1972044.109636883</v>
      </c>
      <c r="O263">
        <v>33</v>
      </c>
      <c r="P263" t="s">
        <v>26</v>
      </c>
      <c r="Q263" t="s">
        <v>401</v>
      </c>
    </row>
    <row r="264" spans="1:17" x14ac:dyDescent="0.45">
      <c r="A264">
        <v>409</v>
      </c>
      <c r="B264" t="s">
        <v>1463</v>
      </c>
      <c r="C264" t="s">
        <v>1644</v>
      </c>
      <c r="D264" t="s">
        <v>1662</v>
      </c>
      <c r="E264">
        <v>17</v>
      </c>
      <c r="F264" s="8">
        <f t="shared" si="36"/>
        <v>0.42126623376623368</v>
      </c>
      <c r="G264" s="8">
        <f t="shared" si="37"/>
        <v>0.52072685754841785</v>
      </c>
      <c r="H264" s="11">
        <v>3000</v>
      </c>
      <c r="I264" s="5">
        <f t="shared" si="38"/>
        <v>74040</v>
      </c>
      <c r="J264" s="29">
        <v>156000</v>
      </c>
      <c r="K264" s="28">
        <f t="shared" si="39"/>
        <v>3850080</v>
      </c>
      <c r="L264" s="30" cm="1">
        <f t="array" ref="L264">_xlfn.IFS(K264&gt;3898140.12,0.35,K264&gt;1299380.04,0.34,K264&gt;974535.03,0.32,K264&gt;510451,0.3,K264&gt;323862,0.2352,K264&gt;160577.65,0.2136,K264&gt;134119.41,0.1792,K264&gt;115375.9,0.16,K264&gt;65651.07,0.1088,K264&gt;7735,0.064,K264&gt;0,0.0192)</f>
        <v>0.34</v>
      </c>
      <c r="M264" s="31">
        <f t="shared" si="40"/>
        <v>2541052.7999999998</v>
      </c>
      <c r="N264" s="28">
        <f t="shared" si="41"/>
        <v>1937790.2417275575</v>
      </c>
      <c r="O264">
        <v>27</v>
      </c>
      <c r="P264" t="s">
        <v>28</v>
      </c>
      <c r="Q264" t="s">
        <v>401</v>
      </c>
    </row>
    <row r="265" spans="1:17" x14ac:dyDescent="0.45">
      <c r="A265">
        <v>511</v>
      </c>
      <c r="B265" t="s">
        <v>1463</v>
      </c>
      <c r="C265" t="s">
        <v>1698</v>
      </c>
      <c r="D265" t="s">
        <v>1706</v>
      </c>
      <c r="E265">
        <v>8</v>
      </c>
      <c r="F265" s="8">
        <f t="shared" si="36"/>
        <v>0.42126623376623368</v>
      </c>
      <c r="G265" s="8">
        <f t="shared" si="37"/>
        <v>0.52072685754841785</v>
      </c>
      <c r="H265" s="11">
        <v>3000</v>
      </c>
      <c r="I265" s="5">
        <f t="shared" si="38"/>
        <v>74040</v>
      </c>
      <c r="J265" s="29">
        <v>156000</v>
      </c>
      <c r="K265" s="28">
        <f t="shared" si="39"/>
        <v>3850080</v>
      </c>
      <c r="L265" s="30" cm="1">
        <f t="array" ref="L265">_xlfn.IFS(K265&gt;3898140.12,0.35,K265&gt;1299380.04,0.34,K265&gt;974535.03,0.32,K265&gt;510451,0.3,K265&gt;323862,0.2352,K265&gt;160577.65,0.2136,K265&gt;134119.41,0.1792,K265&gt;115375.9,0.16,K265&gt;65651.07,0.1088,K265&gt;7735,0.064,K265&gt;0,0.0192)</f>
        <v>0.34</v>
      </c>
      <c r="M265" s="31">
        <f t="shared" si="40"/>
        <v>2541052.7999999998</v>
      </c>
      <c r="N265" s="28">
        <f t="shared" si="41"/>
        <v>1937790.2417275575</v>
      </c>
      <c r="O265">
        <v>28</v>
      </c>
      <c r="P265" t="s">
        <v>17</v>
      </c>
      <c r="Q265" t="s">
        <v>106</v>
      </c>
    </row>
    <row r="266" spans="1:17" x14ac:dyDescent="0.45">
      <c r="A266">
        <v>829</v>
      </c>
      <c r="B266" t="s">
        <v>1463</v>
      </c>
      <c r="C266" t="s">
        <v>1852</v>
      </c>
      <c r="D266" t="s">
        <v>1859</v>
      </c>
      <c r="E266">
        <v>8</v>
      </c>
      <c r="F266" s="8">
        <f t="shared" si="36"/>
        <v>0.42126623376623368</v>
      </c>
      <c r="G266" s="8">
        <f t="shared" si="37"/>
        <v>0.52072685754841785</v>
      </c>
      <c r="H266" s="11">
        <v>3000</v>
      </c>
      <c r="I266" s="5">
        <f t="shared" si="38"/>
        <v>74040</v>
      </c>
      <c r="J266" s="29">
        <v>156000</v>
      </c>
      <c r="K266" s="28">
        <f t="shared" si="39"/>
        <v>3850080</v>
      </c>
      <c r="L266" s="30" cm="1">
        <f t="array" ref="L266">_xlfn.IFS(K266&gt;3898140.12,0.35,K266&gt;1299380.04,0.34,K266&gt;974535.03,0.32,K266&gt;510451,0.3,K266&gt;323862,0.2352,K266&gt;160577.65,0.2136,K266&gt;134119.41,0.1792,K266&gt;115375.9,0.16,K266&gt;65651.07,0.1088,K266&gt;7735,0.064,K266&gt;0,0.0192)</f>
        <v>0.34</v>
      </c>
      <c r="M266" s="31">
        <f t="shared" si="40"/>
        <v>2541052.7999999998</v>
      </c>
      <c r="N266" s="28">
        <f t="shared" si="41"/>
        <v>1937790.2417275575</v>
      </c>
      <c r="O266">
        <v>27</v>
      </c>
      <c r="P266" t="s">
        <v>26</v>
      </c>
      <c r="Q266" t="s">
        <v>401</v>
      </c>
    </row>
    <row r="267" spans="1:17" x14ac:dyDescent="0.45">
      <c r="A267">
        <v>466</v>
      </c>
      <c r="B267" t="s">
        <v>1463</v>
      </c>
      <c r="C267" t="s">
        <v>1671</v>
      </c>
      <c r="D267" t="s">
        <v>1686</v>
      </c>
      <c r="E267">
        <v>15</v>
      </c>
      <c r="F267" s="8">
        <f t="shared" si="36"/>
        <v>0.4072240259740259</v>
      </c>
      <c r="G267" s="8">
        <f t="shared" si="37"/>
        <v>0.50336929563013721</v>
      </c>
      <c r="H267" s="11">
        <v>2900</v>
      </c>
      <c r="I267" s="5">
        <f t="shared" si="38"/>
        <v>71572</v>
      </c>
      <c r="J267" s="29">
        <v>150800</v>
      </c>
      <c r="K267" s="28">
        <f t="shared" si="39"/>
        <v>3721744</v>
      </c>
      <c r="L267" s="30" cm="1">
        <f t="array" ref="L267">_xlfn.IFS(K267&gt;3898140.12,0.35,K267&gt;1299380.04,0.34,K267&gt;974535.03,0.32,K267&gt;510451,0.3,K267&gt;323862,0.2352,K267&gt;160577.65,0.2136,K267&gt;134119.41,0.1792,K267&gt;115375.9,0.16,K267&gt;65651.07,0.1088,K267&gt;7735,0.064,K267&gt;0,0.0192)</f>
        <v>0.34</v>
      </c>
      <c r="M267" s="31">
        <f t="shared" si="40"/>
        <v>2456351.0399999996</v>
      </c>
      <c r="N267" s="28">
        <f t="shared" si="41"/>
        <v>1873197.233669972</v>
      </c>
      <c r="O267">
        <v>21</v>
      </c>
      <c r="P267" t="s">
        <v>649</v>
      </c>
      <c r="Q267" t="s">
        <v>34</v>
      </c>
    </row>
    <row r="268" spans="1:17" x14ac:dyDescent="0.45">
      <c r="A268">
        <v>682</v>
      </c>
      <c r="B268" t="s">
        <v>1463</v>
      </c>
      <c r="C268" t="s">
        <v>1775</v>
      </c>
      <c r="D268" t="s">
        <v>1783</v>
      </c>
      <c r="E268">
        <v>8</v>
      </c>
      <c r="F268" s="8">
        <f t="shared" si="36"/>
        <v>0.4072240259740259</v>
      </c>
      <c r="G268" s="8">
        <f t="shared" si="37"/>
        <v>0.50336929563013721</v>
      </c>
      <c r="H268" s="11">
        <v>2900</v>
      </c>
      <c r="I268" s="5">
        <f t="shared" si="38"/>
        <v>71572</v>
      </c>
      <c r="J268" s="29">
        <v>150800</v>
      </c>
      <c r="K268" s="28">
        <f t="shared" si="39"/>
        <v>3721744</v>
      </c>
      <c r="L268" s="30" cm="1">
        <f t="array" ref="L268">_xlfn.IFS(K268&gt;3898140.12,0.35,K268&gt;1299380.04,0.34,K268&gt;974535.03,0.32,K268&gt;510451,0.3,K268&gt;323862,0.2352,K268&gt;160577.65,0.2136,K268&gt;134119.41,0.1792,K268&gt;115375.9,0.16,K268&gt;65651.07,0.1088,K268&gt;7735,0.064,K268&gt;0,0.0192)</f>
        <v>0.34</v>
      </c>
      <c r="M268" s="31">
        <f t="shared" si="40"/>
        <v>2456351.0399999996</v>
      </c>
      <c r="N268" s="28">
        <f t="shared" si="41"/>
        <v>1873197.233669972</v>
      </c>
      <c r="O268">
        <v>37</v>
      </c>
      <c r="P268" t="s">
        <v>28</v>
      </c>
      <c r="Q268" t="s">
        <v>34</v>
      </c>
    </row>
    <row r="269" spans="1:17" x14ac:dyDescent="0.45">
      <c r="A269">
        <v>733</v>
      </c>
      <c r="B269" t="s">
        <v>1463</v>
      </c>
      <c r="C269" t="s">
        <v>1800</v>
      </c>
      <c r="D269" t="s">
        <v>1815</v>
      </c>
      <c r="E269">
        <v>15</v>
      </c>
      <c r="F269" s="8">
        <f t="shared" si="36"/>
        <v>0.4072240259740259</v>
      </c>
      <c r="G269" s="8">
        <f t="shared" si="37"/>
        <v>0.50336929563013721</v>
      </c>
      <c r="H269" s="11">
        <v>2900</v>
      </c>
      <c r="I269" s="5">
        <f t="shared" si="38"/>
        <v>71572</v>
      </c>
      <c r="J269" s="29">
        <v>150800</v>
      </c>
      <c r="K269" s="28">
        <f t="shared" si="39"/>
        <v>3721744</v>
      </c>
      <c r="L269" s="30" cm="1">
        <f t="array" ref="L269">_xlfn.IFS(K269&gt;3898140.12,0.35,K269&gt;1299380.04,0.34,K269&gt;974535.03,0.32,K269&gt;510451,0.3,K269&gt;323862,0.2352,K269&gt;160577.65,0.2136,K269&gt;134119.41,0.1792,K269&gt;115375.9,0.16,K269&gt;65651.07,0.1088,K269&gt;7735,0.064,K269&gt;0,0.0192)</f>
        <v>0.34</v>
      </c>
      <c r="M269" s="31">
        <f t="shared" si="40"/>
        <v>2456351.0399999996</v>
      </c>
      <c r="N269" s="28">
        <f t="shared" si="41"/>
        <v>1873197.233669972</v>
      </c>
      <c r="O269">
        <v>26</v>
      </c>
      <c r="P269" t="s">
        <v>45</v>
      </c>
      <c r="Q269" t="s">
        <v>18</v>
      </c>
    </row>
    <row r="270" spans="1:17" x14ac:dyDescent="0.45">
      <c r="A270">
        <v>186</v>
      </c>
      <c r="B270" t="s">
        <v>1463</v>
      </c>
      <c r="C270" t="s">
        <v>1540</v>
      </c>
      <c r="D270" t="s">
        <v>1559</v>
      </c>
      <c r="E270">
        <v>19</v>
      </c>
      <c r="F270" s="8">
        <f t="shared" si="36"/>
        <v>0.3791396103896103</v>
      </c>
      <c r="G270" s="8">
        <f t="shared" si="37"/>
        <v>0.46865417179357605</v>
      </c>
      <c r="H270" s="11">
        <v>2700</v>
      </c>
      <c r="I270" s="5">
        <f t="shared" si="38"/>
        <v>66636</v>
      </c>
      <c r="J270" s="29">
        <v>140400</v>
      </c>
      <c r="K270" s="28">
        <f t="shared" si="39"/>
        <v>3465072</v>
      </c>
      <c r="L270" s="30" cm="1">
        <f t="array" ref="L270">_xlfn.IFS(K270&gt;3898140.12,0.35,K270&gt;1299380.04,0.34,K270&gt;974535.03,0.32,K270&gt;510451,0.3,K270&gt;323862,0.2352,K270&gt;160577.65,0.2136,K270&gt;134119.41,0.1792,K270&gt;115375.9,0.16,K270&gt;65651.07,0.1088,K270&gt;7735,0.064,K270&gt;0,0.0192)</f>
        <v>0.34</v>
      </c>
      <c r="M270" s="31">
        <f t="shared" si="40"/>
        <v>2286947.5199999996</v>
      </c>
      <c r="N270" s="28">
        <f t="shared" si="41"/>
        <v>1744011.2175548014</v>
      </c>
      <c r="O270">
        <v>30</v>
      </c>
      <c r="P270" t="s">
        <v>17</v>
      </c>
      <c r="Q270" t="s">
        <v>18</v>
      </c>
    </row>
    <row r="271" spans="1:17" x14ac:dyDescent="0.45">
      <c r="A271">
        <v>240</v>
      </c>
      <c r="B271" t="s">
        <v>1463</v>
      </c>
      <c r="C271" t="s">
        <v>1566</v>
      </c>
      <c r="D271" t="s">
        <v>1580</v>
      </c>
      <c r="E271">
        <v>14</v>
      </c>
      <c r="F271" s="8">
        <f t="shared" si="36"/>
        <v>0.3791396103896103</v>
      </c>
      <c r="G271" s="8">
        <f t="shared" si="37"/>
        <v>0.46865417179357605</v>
      </c>
      <c r="H271" s="11">
        <v>2700</v>
      </c>
      <c r="I271" s="5">
        <f t="shared" si="38"/>
        <v>66636</v>
      </c>
      <c r="J271" s="29">
        <v>140400</v>
      </c>
      <c r="K271" s="28">
        <f t="shared" si="39"/>
        <v>3465072</v>
      </c>
      <c r="L271" s="30" cm="1">
        <f t="array" ref="L271">_xlfn.IFS(K271&gt;3898140.12,0.35,K271&gt;1299380.04,0.34,K271&gt;974535.03,0.32,K271&gt;510451,0.3,K271&gt;323862,0.2352,K271&gt;160577.65,0.2136,K271&gt;134119.41,0.1792,K271&gt;115375.9,0.16,K271&gt;65651.07,0.1088,K271&gt;7735,0.064,K271&gt;0,0.0192)</f>
        <v>0.34</v>
      </c>
      <c r="M271" s="31">
        <f t="shared" si="40"/>
        <v>2286947.5199999996</v>
      </c>
      <c r="N271" s="28">
        <f t="shared" si="41"/>
        <v>1744011.2175548014</v>
      </c>
      <c r="O271">
        <v>26</v>
      </c>
      <c r="P271" t="s">
        <v>45</v>
      </c>
      <c r="Q271" t="s">
        <v>34</v>
      </c>
    </row>
    <row r="272" spans="1:17" x14ac:dyDescent="0.45">
      <c r="A272">
        <v>901</v>
      </c>
      <c r="B272" t="s">
        <v>1463</v>
      </c>
      <c r="C272" t="s">
        <v>1876</v>
      </c>
      <c r="D272" t="s">
        <v>1897</v>
      </c>
      <c r="E272">
        <v>21</v>
      </c>
      <c r="F272" s="8">
        <f t="shared" si="36"/>
        <v>0.3791396103896103</v>
      </c>
      <c r="G272" s="8">
        <f t="shared" si="37"/>
        <v>0.46865417179357605</v>
      </c>
      <c r="H272" s="11">
        <v>2700</v>
      </c>
      <c r="I272" s="5">
        <f t="shared" si="38"/>
        <v>66636</v>
      </c>
      <c r="J272" s="29">
        <v>140400</v>
      </c>
      <c r="K272" s="28">
        <f t="shared" si="39"/>
        <v>3465072</v>
      </c>
      <c r="L272" s="30" cm="1">
        <f t="array" ref="L272">_xlfn.IFS(K272&gt;3898140.12,0.35,K272&gt;1299380.04,0.34,K272&gt;974535.03,0.32,K272&gt;510451,0.3,K272&gt;323862,0.2352,K272&gt;160577.65,0.2136,K272&gt;134119.41,0.1792,K272&gt;115375.9,0.16,K272&gt;65651.07,0.1088,K272&gt;7735,0.064,K272&gt;0,0.0192)</f>
        <v>0.34</v>
      </c>
      <c r="M272" s="31">
        <f t="shared" si="40"/>
        <v>2286947.5199999996</v>
      </c>
      <c r="N272" s="28">
        <f t="shared" si="41"/>
        <v>1744011.2175548014</v>
      </c>
      <c r="O272">
        <v>21</v>
      </c>
      <c r="P272" t="s">
        <v>67</v>
      </c>
      <c r="Q272" t="s">
        <v>401</v>
      </c>
    </row>
    <row r="273" spans="1:17" x14ac:dyDescent="0.45">
      <c r="A273">
        <v>187</v>
      </c>
      <c r="B273" t="s">
        <v>1463</v>
      </c>
      <c r="C273" t="s">
        <v>1540</v>
      </c>
      <c r="D273" t="s">
        <v>1560</v>
      </c>
      <c r="E273">
        <v>20</v>
      </c>
      <c r="F273" s="8">
        <f t="shared" si="36"/>
        <v>0.36509740259740253</v>
      </c>
      <c r="G273" s="8">
        <f t="shared" si="37"/>
        <v>0.45129660987529546</v>
      </c>
      <c r="H273" s="11">
        <v>2600</v>
      </c>
      <c r="I273" s="5">
        <f t="shared" si="38"/>
        <v>64168</v>
      </c>
      <c r="J273" s="29">
        <v>135200</v>
      </c>
      <c r="K273" s="28">
        <f t="shared" si="39"/>
        <v>3336736</v>
      </c>
      <c r="L273" s="30" cm="1">
        <f t="array" ref="L273">_xlfn.IFS(K273&gt;3898140.12,0.35,K273&gt;1299380.04,0.34,K273&gt;974535.03,0.32,K273&gt;510451,0.3,K273&gt;323862,0.2352,K273&gt;160577.65,0.2136,K273&gt;134119.41,0.1792,K273&gt;115375.9,0.16,K273&gt;65651.07,0.1088,K273&gt;7735,0.064,K273&gt;0,0.0192)</f>
        <v>0.34</v>
      </c>
      <c r="M273" s="31">
        <f t="shared" si="40"/>
        <v>2202245.7599999998</v>
      </c>
      <c r="N273" s="28">
        <f t="shared" si="41"/>
        <v>1679418.2094972164</v>
      </c>
      <c r="O273">
        <v>27</v>
      </c>
      <c r="P273" t="s">
        <v>45</v>
      </c>
      <c r="Q273" t="s">
        <v>401</v>
      </c>
    </row>
    <row r="274" spans="1:17" x14ac:dyDescent="0.45">
      <c r="A274">
        <v>241</v>
      </c>
      <c r="B274" t="s">
        <v>1463</v>
      </c>
      <c r="C274" t="s">
        <v>1566</v>
      </c>
      <c r="D274" t="s">
        <v>1581</v>
      </c>
      <c r="E274">
        <v>15</v>
      </c>
      <c r="F274" s="8">
        <f t="shared" si="36"/>
        <v>0.35105519480519476</v>
      </c>
      <c r="G274" s="8">
        <f t="shared" si="37"/>
        <v>0.43393904795701488</v>
      </c>
      <c r="H274" s="11">
        <v>2500</v>
      </c>
      <c r="I274" s="5">
        <f t="shared" si="38"/>
        <v>61700</v>
      </c>
      <c r="J274" s="29">
        <v>130000</v>
      </c>
      <c r="K274" s="28">
        <f t="shared" si="39"/>
        <v>3208400</v>
      </c>
      <c r="L274" s="30" cm="1">
        <f t="array" ref="L274">_xlfn.IFS(K274&gt;3898140.12,0.35,K274&gt;1299380.04,0.34,K274&gt;974535.03,0.32,K274&gt;510451,0.3,K274&gt;323862,0.2352,K274&gt;160577.65,0.2136,K274&gt;134119.41,0.1792,K274&gt;115375.9,0.16,K274&gt;65651.07,0.1088,K274&gt;7735,0.064,K274&gt;0,0.0192)</f>
        <v>0.34</v>
      </c>
      <c r="M274" s="31">
        <f t="shared" si="40"/>
        <v>2117543.9999999995</v>
      </c>
      <c r="N274" s="28">
        <f t="shared" si="41"/>
        <v>1614825.2014396309</v>
      </c>
      <c r="O274">
        <v>24</v>
      </c>
      <c r="P274" t="s">
        <v>50</v>
      </c>
      <c r="Q274" t="s">
        <v>147</v>
      </c>
    </row>
    <row r="275" spans="1:17" x14ac:dyDescent="0.45">
      <c r="A275">
        <v>305</v>
      </c>
      <c r="B275" t="s">
        <v>1463</v>
      </c>
      <c r="C275" t="s">
        <v>1592</v>
      </c>
      <c r="D275" t="s">
        <v>1607</v>
      </c>
      <c r="E275">
        <v>15</v>
      </c>
      <c r="F275" s="8">
        <f t="shared" si="36"/>
        <v>0.35105519480519476</v>
      </c>
      <c r="G275" s="8">
        <f t="shared" si="37"/>
        <v>0.43393904795701488</v>
      </c>
      <c r="H275" s="11">
        <v>2500</v>
      </c>
      <c r="I275" s="5">
        <f t="shared" si="38"/>
        <v>61700</v>
      </c>
      <c r="J275" s="29">
        <v>130000</v>
      </c>
      <c r="K275" s="28">
        <f t="shared" si="39"/>
        <v>3208400</v>
      </c>
      <c r="L275" s="30" cm="1">
        <f t="array" ref="L275">_xlfn.IFS(K275&gt;3898140.12,0.35,K275&gt;1299380.04,0.34,K275&gt;974535.03,0.32,K275&gt;510451,0.3,K275&gt;323862,0.2352,K275&gt;160577.65,0.2136,K275&gt;134119.41,0.1792,K275&gt;115375.9,0.16,K275&gt;65651.07,0.1088,K275&gt;7735,0.064,K275&gt;0,0.0192)</f>
        <v>0.34</v>
      </c>
      <c r="M275" s="31">
        <f t="shared" si="40"/>
        <v>2117543.9999999995</v>
      </c>
      <c r="N275" s="28">
        <f t="shared" si="41"/>
        <v>1614825.2014396309</v>
      </c>
      <c r="O275">
        <v>23</v>
      </c>
      <c r="P275" t="s">
        <v>26</v>
      </c>
      <c r="Q275" t="s">
        <v>401</v>
      </c>
    </row>
    <row r="276" spans="1:17" x14ac:dyDescent="0.45">
      <c r="A276">
        <v>512</v>
      </c>
      <c r="B276" t="s">
        <v>1463</v>
      </c>
      <c r="C276" t="s">
        <v>1698</v>
      </c>
      <c r="D276" t="s">
        <v>1707</v>
      </c>
      <c r="E276">
        <v>9</v>
      </c>
      <c r="F276" s="8">
        <f t="shared" si="36"/>
        <v>0.35105519480519476</v>
      </c>
      <c r="G276" s="8">
        <f t="shared" si="37"/>
        <v>0.43393904795701488</v>
      </c>
      <c r="H276" s="11">
        <v>2500</v>
      </c>
      <c r="I276" s="5">
        <f t="shared" si="38"/>
        <v>61700</v>
      </c>
      <c r="J276" s="29">
        <v>130000</v>
      </c>
      <c r="K276" s="28">
        <f t="shared" si="39"/>
        <v>3208400</v>
      </c>
      <c r="L276" s="30" cm="1">
        <f t="array" ref="L276">_xlfn.IFS(K276&gt;3898140.12,0.35,K276&gt;1299380.04,0.34,K276&gt;974535.03,0.32,K276&gt;510451,0.3,K276&gt;323862,0.2352,K276&gt;160577.65,0.2136,K276&gt;134119.41,0.1792,K276&gt;115375.9,0.16,K276&gt;65651.07,0.1088,K276&gt;7735,0.064,K276&gt;0,0.0192)</f>
        <v>0.34</v>
      </c>
      <c r="M276" s="31">
        <f t="shared" si="40"/>
        <v>2117543.9999999995</v>
      </c>
      <c r="N276" s="28">
        <f t="shared" si="41"/>
        <v>1614825.2014396309</v>
      </c>
      <c r="O276">
        <v>26</v>
      </c>
      <c r="P276" t="s">
        <v>45</v>
      </c>
      <c r="Q276" t="s">
        <v>884</v>
      </c>
    </row>
    <row r="277" spans="1:17" x14ac:dyDescent="0.45">
      <c r="A277">
        <v>627</v>
      </c>
      <c r="B277" t="s">
        <v>1463</v>
      </c>
      <c r="C277" t="s">
        <v>1748</v>
      </c>
      <c r="D277" t="s">
        <v>1768</v>
      </c>
      <c r="E277">
        <v>20</v>
      </c>
      <c r="F277" s="8">
        <f t="shared" si="36"/>
        <v>0.35105519480519476</v>
      </c>
      <c r="G277" s="8">
        <f t="shared" si="37"/>
        <v>0.43393904795701488</v>
      </c>
      <c r="H277" s="11">
        <v>2500</v>
      </c>
      <c r="I277" s="5">
        <f t="shared" si="38"/>
        <v>61700</v>
      </c>
      <c r="J277" s="29">
        <v>130000</v>
      </c>
      <c r="K277" s="28">
        <f t="shared" si="39"/>
        <v>3208400</v>
      </c>
      <c r="L277" s="30" cm="1">
        <f t="array" ref="L277">_xlfn.IFS(K277&gt;3898140.12,0.35,K277&gt;1299380.04,0.34,K277&gt;974535.03,0.32,K277&gt;510451,0.3,K277&gt;323862,0.2352,K277&gt;160577.65,0.2136,K277&gt;134119.41,0.1792,K277&gt;115375.9,0.16,K277&gt;65651.07,0.1088,K277&gt;7735,0.064,K277&gt;0,0.0192)</f>
        <v>0.34</v>
      </c>
      <c r="M277" s="31">
        <f t="shared" si="40"/>
        <v>2117543.9999999995</v>
      </c>
      <c r="N277" s="28">
        <f t="shared" si="41"/>
        <v>1614825.2014396309</v>
      </c>
      <c r="O277">
        <v>30</v>
      </c>
      <c r="P277" t="s">
        <v>17</v>
      </c>
      <c r="Q277" t="s">
        <v>57</v>
      </c>
    </row>
    <row r="278" spans="1:17" x14ac:dyDescent="0.45">
      <c r="A278">
        <v>72</v>
      </c>
      <c r="B278" t="s">
        <v>1463</v>
      </c>
      <c r="C278" t="s">
        <v>1489</v>
      </c>
      <c r="D278" t="s">
        <v>1503</v>
      </c>
      <c r="E278">
        <v>14</v>
      </c>
      <c r="F278" s="8">
        <f t="shared" si="36"/>
        <v>0.32297077922077916</v>
      </c>
      <c r="G278" s="8">
        <f t="shared" si="37"/>
        <v>0.39922392412045371</v>
      </c>
      <c r="H278" s="11">
        <v>2300</v>
      </c>
      <c r="I278" s="5">
        <f t="shared" si="38"/>
        <v>56764</v>
      </c>
      <c r="J278" s="29">
        <v>119600</v>
      </c>
      <c r="K278" s="28">
        <f t="shared" si="39"/>
        <v>2951728</v>
      </c>
      <c r="L278" s="30" cm="1">
        <f t="array" ref="L278">_xlfn.IFS(K278&gt;3898140.12,0.35,K278&gt;1299380.04,0.34,K278&gt;974535.03,0.32,K278&gt;510451,0.3,K278&gt;323862,0.2352,K278&gt;160577.65,0.2136,K278&gt;134119.41,0.1792,K278&gt;115375.9,0.16,K278&gt;65651.07,0.1088,K278&gt;7735,0.064,K278&gt;0,0.0192)</f>
        <v>0.34</v>
      </c>
      <c r="M278" s="31">
        <f t="shared" si="40"/>
        <v>1948140.4799999997</v>
      </c>
      <c r="N278" s="28">
        <f t="shared" si="41"/>
        <v>1485639.1853244605</v>
      </c>
      <c r="O278">
        <v>24</v>
      </c>
      <c r="P278" t="s">
        <v>33</v>
      </c>
      <c r="Q278" t="s">
        <v>18</v>
      </c>
    </row>
    <row r="279" spans="1:17" x14ac:dyDescent="0.45">
      <c r="A279">
        <v>467</v>
      </c>
      <c r="B279" t="s">
        <v>1463</v>
      </c>
      <c r="C279" t="s">
        <v>1671</v>
      </c>
      <c r="D279" t="s">
        <v>1687</v>
      </c>
      <c r="E279">
        <v>16</v>
      </c>
      <c r="F279" s="8">
        <f t="shared" si="36"/>
        <v>0.32297077922077916</v>
      </c>
      <c r="G279" s="8">
        <f t="shared" si="37"/>
        <v>0.39922392412045371</v>
      </c>
      <c r="H279" s="11">
        <v>2300</v>
      </c>
      <c r="I279" s="5">
        <f t="shared" si="38"/>
        <v>56764</v>
      </c>
      <c r="J279" s="29">
        <v>119600</v>
      </c>
      <c r="K279" s="28">
        <f t="shared" si="39"/>
        <v>2951728</v>
      </c>
      <c r="L279" s="30" cm="1">
        <f t="array" ref="L279">_xlfn.IFS(K279&gt;3898140.12,0.35,K279&gt;1299380.04,0.34,K279&gt;974535.03,0.32,K279&gt;510451,0.3,K279&gt;323862,0.2352,K279&gt;160577.65,0.2136,K279&gt;134119.41,0.1792,K279&gt;115375.9,0.16,K279&gt;65651.07,0.1088,K279&gt;7735,0.064,K279&gt;0,0.0192)</f>
        <v>0.34</v>
      </c>
      <c r="M279" s="31">
        <f t="shared" si="40"/>
        <v>1948140.4799999997</v>
      </c>
      <c r="N279" s="28">
        <f t="shared" si="41"/>
        <v>1485639.1853244605</v>
      </c>
      <c r="O279">
        <v>23</v>
      </c>
      <c r="P279" t="s">
        <v>17</v>
      </c>
      <c r="Q279" t="s">
        <v>34</v>
      </c>
    </row>
    <row r="280" spans="1:17" x14ac:dyDescent="0.45">
      <c r="A280">
        <v>628</v>
      </c>
      <c r="B280" t="s">
        <v>1463</v>
      </c>
      <c r="C280" t="s">
        <v>1748</v>
      </c>
      <c r="D280" t="s">
        <v>1769</v>
      </c>
      <c r="E280">
        <v>21</v>
      </c>
      <c r="F280" s="8">
        <f t="shared" si="36"/>
        <v>0.32297077922077916</v>
      </c>
      <c r="G280" s="8">
        <f t="shared" si="37"/>
        <v>0.39922392412045371</v>
      </c>
      <c r="H280" s="11">
        <v>2300</v>
      </c>
      <c r="I280" s="5">
        <f t="shared" si="38"/>
        <v>56764</v>
      </c>
      <c r="J280" s="29">
        <v>119600</v>
      </c>
      <c r="K280" s="28">
        <f t="shared" si="39"/>
        <v>2951728</v>
      </c>
      <c r="L280" s="30" cm="1">
        <f t="array" ref="L280">_xlfn.IFS(K280&gt;3898140.12,0.35,K280&gt;1299380.04,0.34,K280&gt;974535.03,0.32,K280&gt;510451,0.3,K280&gt;323862,0.2352,K280&gt;160577.65,0.2136,K280&gt;134119.41,0.1792,K280&gt;115375.9,0.16,K280&gt;65651.07,0.1088,K280&gt;7735,0.064,K280&gt;0,0.0192)</f>
        <v>0.34</v>
      </c>
      <c r="M280" s="31">
        <f t="shared" si="40"/>
        <v>1948140.4799999997</v>
      </c>
      <c r="N280" s="28">
        <f t="shared" si="41"/>
        <v>1485639.1853244605</v>
      </c>
      <c r="O280">
        <v>23</v>
      </c>
      <c r="P280" t="s">
        <v>73</v>
      </c>
      <c r="Q280" t="s">
        <v>106</v>
      </c>
    </row>
    <row r="281" spans="1:17" x14ac:dyDescent="0.45">
      <c r="A281">
        <v>73</v>
      </c>
      <c r="B281" t="s">
        <v>1463</v>
      </c>
      <c r="C281" t="s">
        <v>1489</v>
      </c>
      <c r="D281" t="s">
        <v>1504</v>
      </c>
      <c r="E281">
        <v>15</v>
      </c>
      <c r="F281" s="8">
        <f t="shared" si="36"/>
        <v>0.30892857142857139</v>
      </c>
      <c r="G281" s="8">
        <f t="shared" si="37"/>
        <v>0.38186636220217307</v>
      </c>
      <c r="H281" s="11">
        <v>2200</v>
      </c>
      <c r="I281" s="5">
        <f t="shared" si="38"/>
        <v>54296</v>
      </c>
      <c r="J281" s="29">
        <v>114400</v>
      </c>
      <c r="K281" s="28">
        <f t="shared" si="39"/>
        <v>2823392</v>
      </c>
      <c r="L281" s="30" cm="1">
        <f t="array" ref="L281">_xlfn.IFS(K281&gt;3898140.12,0.35,K281&gt;1299380.04,0.34,K281&gt;974535.03,0.32,K281&gt;510451,0.3,K281&gt;323862,0.2352,K281&gt;160577.65,0.2136,K281&gt;134119.41,0.1792,K281&gt;115375.9,0.16,K281&gt;65651.07,0.1088,K281&gt;7735,0.064,K281&gt;0,0.0192)</f>
        <v>0.34</v>
      </c>
      <c r="M281" s="31">
        <f t="shared" si="40"/>
        <v>1863438.7199999997</v>
      </c>
      <c r="N281" s="28">
        <f t="shared" si="41"/>
        <v>1421046.1772668753</v>
      </c>
      <c r="O281">
        <v>25</v>
      </c>
      <c r="P281" t="s">
        <v>48</v>
      </c>
      <c r="Q281" t="s">
        <v>401</v>
      </c>
    </row>
    <row r="282" spans="1:17" x14ac:dyDescent="0.45">
      <c r="A282">
        <v>785</v>
      </c>
      <c r="B282" t="s">
        <v>1463</v>
      </c>
      <c r="C282" t="s">
        <v>1827</v>
      </c>
      <c r="D282" t="s">
        <v>1839</v>
      </c>
      <c r="E282">
        <v>13</v>
      </c>
      <c r="F282" s="8">
        <f t="shared" si="36"/>
        <v>0.30892857142857139</v>
      </c>
      <c r="G282" s="8">
        <f t="shared" si="37"/>
        <v>0.38186636220217307</v>
      </c>
      <c r="H282" s="11">
        <v>2200</v>
      </c>
      <c r="I282" s="5">
        <f t="shared" si="38"/>
        <v>54296</v>
      </c>
      <c r="J282" s="29">
        <v>114400</v>
      </c>
      <c r="K282" s="28">
        <f t="shared" si="39"/>
        <v>2823392</v>
      </c>
      <c r="L282" s="30" cm="1">
        <f t="array" ref="L282">_xlfn.IFS(K282&gt;3898140.12,0.35,K282&gt;1299380.04,0.34,K282&gt;974535.03,0.32,K282&gt;510451,0.3,K282&gt;323862,0.2352,K282&gt;160577.65,0.2136,K282&gt;134119.41,0.1792,K282&gt;115375.9,0.16,K282&gt;65651.07,0.1088,K282&gt;7735,0.064,K282&gt;0,0.0192)</f>
        <v>0.34</v>
      </c>
      <c r="M282" s="31">
        <f t="shared" si="40"/>
        <v>1863438.7199999997</v>
      </c>
      <c r="N282" s="28">
        <f t="shared" si="41"/>
        <v>1421046.1772668753</v>
      </c>
      <c r="O282">
        <v>27</v>
      </c>
      <c r="P282" t="s">
        <v>26</v>
      </c>
      <c r="Q282" t="s">
        <v>106</v>
      </c>
    </row>
    <row r="283" spans="1:17" x14ac:dyDescent="0.45">
      <c r="A283">
        <v>786</v>
      </c>
      <c r="B283" t="s">
        <v>1463</v>
      </c>
      <c r="C283" t="s">
        <v>1827</v>
      </c>
      <c r="D283" t="s">
        <v>1840</v>
      </c>
      <c r="E283">
        <v>14</v>
      </c>
      <c r="F283" s="8">
        <f t="shared" si="36"/>
        <v>0.30892857142857139</v>
      </c>
      <c r="G283" s="8">
        <f t="shared" si="37"/>
        <v>0.38186636220217307</v>
      </c>
      <c r="H283" s="11">
        <v>2200</v>
      </c>
      <c r="I283" s="5">
        <f t="shared" si="38"/>
        <v>54296</v>
      </c>
      <c r="J283" s="29">
        <v>114400</v>
      </c>
      <c r="K283" s="28">
        <f t="shared" si="39"/>
        <v>2823392</v>
      </c>
      <c r="L283" s="30" cm="1">
        <f t="array" ref="L283">_xlfn.IFS(K283&gt;3898140.12,0.35,K283&gt;1299380.04,0.34,K283&gt;974535.03,0.32,K283&gt;510451,0.3,K283&gt;323862,0.2352,K283&gt;160577.65,0.2136,K283&gt;134119.41,0.1792,K283&gt;115375.9,0.16,K283&gt;65651.07,0.1088,K283&gt;7735,0.064,K283&gt;0,0.0192)</f>
        <v>0.34</v>
      </c>
      <c r="M283" s="31">
        <f t="shared" si="40"/>
        <v>1863438.7199999997</v>
      </c>
      <c r="N283" s="28">
        <f t="shared" si="41"/>
        <v>1421046.1772668753</v>
      </c>
      <c r="O283">
        <v>27</v>
      </c>
      <c r="P283" t="s">
        <v>26</v>
      </c>
      <c r="Q283" t="s">
        <v>401</v>
      </c>
    </row>
    <row r="284" spans="1:17" x14ac:dyDescent="0.45">
      <c r="A284">
        <v>242</v>
      </c>
      <c r="B284" t="s">
        <v>1463</v>
      </c>
      <c r="C284" t="s">
        <v>1566</v>
      </c>
      <c r="D284" t="s">
        <v>1582</v>
      </c>
      <c r="E284">
        <v>16</v>
      </c>
      <c r="F284" s="8">
        <f t="shared" si="36"/>
        <v>0.29488636363636356</v>
      </c>
      <c r="G284" s="8">
        <f t="shared" si="37"/>
        <v>0.36450880028389249</v>
      </c>
      <c r="H284" s="11">
        <v>2100</v>
      </c>
      <c r="I284" s="5">
        <f t="shared" si="38"/>
        <v>51828</v>
      </c>
      <c r="J284" s="29">
        <v>109200</v>
      </c>
      <c r="K284" s="28">
        <f t="shared" si="39"/>
        <v>2695056</v>
      </c>
      <c r="L284" s="30" cm="1">
        <f t="array" ref="L284">_xlfn.IFS(K284&gt;3898140.12,0.35,K284&gt;1299380.04,0.34,K284&gt;974535.03,0.32,K284&gt;510451,0.3,K284&gt;323862,0.2352,K284&gt;160577.65,0.2136,K284&gt;134119.41,0.1792,K284&gt;115375.9,0.16,K284&gt;65651.07,0.1088,K284&gt;7735,0.064,K284&gt;0,0.0192)</f>
        <v>0.34</v>
      </c>
      <c r="M284" s="31">
        <f t="shared" si="40"/>
        <v>1778736.9599999997</v>
      </c>
      <c r="N284" s="28">
        <f t="shared" si="41"/>
        <v>1356453.1692092901</v>
      </c>
      <c r="O284">
        <v>29</v>
      </c>
      <c r="P284" t="s">
        <v>70</v>
      </c>
      <c r="Q284" t="s">
        <v>57</v>
      </c>
    </row>
    <row r="285" spans="1:17" x14ac:dyDescent="0.45">
      <c r="A285">
        <v>306</v>
      </c>
      <c r="B285" t="s">
        <v>1463</v>
      </c>
      <c r="C285" t="s">
        <v>1592</v>
      </c>
      <c r="D285" t="s">
        <v>1608</v>
      </c>
      <c r="E285">
        <v>16</v>
      </c>
      <c r="F285" s="8">
        <f t="shared" si="36"/>
        <v>0.29488636363636356</v>
      </c>
      <c r="G285" s="8">
        <f t="shared" si="37"/>
        <v>0.36450880028389249</v>
      </c>
      <c r="H285" s="11">
        <v>2100</v>
      </c>
      <c r="I285" s="5">
        <f t="shared" si="38"/>
        <v>51828</v>
      </c>
      <c r="J285" s="29">
        <v>109200</v>
      </c>
      <c r="K285" s="28">
        <f t="shared" si="39"/>
        <v>2695056</v>
      </c>
      <c r="L285" s="30" cm="1">
        <f t="array" ref="L285">_xlfn.IFS(K285&gt;3898140.12,0.35,K285&gt;1299380.04,0.34,K285&gt;974535.03,0.32,K285&gt;510451,0.3,K285&gt;323862,0.2352,K285&gt;160577.65,0.2136,K285&gt;134119.41,0.1792,K285&gt;115375.9,0.16,K285&gt;65651.07,0.1088,K285&gt;7735,0.064,K285&gt;0,0.0192)</f>
        <v>0.34</v>
      </c>
      <c r="M285" s="31">
        <f t="shared" si="40"/>
        <v>1778736.9599999997</v>
      </c>
      <c r="N285" s="28">
        <f t="shared" si="41"/>
        <v>1356453.1692092901</v>
      </c>
      <c r="O285">
        <v>24</v>
      </c>
      <c r="P285" t="s">
        <v>65</v>
      </c>
      <c r="Q285" t="s">
        <v>401</v>
      </c>
    </row>
    <row r="286" spans="1:17" x14ac:dyDescent="0.45">
      <c r="A286">
        <v>513</v>
      </c>
      <c r="B286" t="s">
        <v>1463</v>
      </c>
      <c r="C286" t="s">
        <v>1698</v>
      </c>
      <c r="D286" t="s">
        <v>1708</v>
      </c>
      <c r="E286">
        <v>10</v>
      </c>
      <c r="F286" s="8">
        <f t="shared" si="36"/>
        <v>0.29488636363636356</v>
      </c>
      <c r="G286" s="8">
        <f t="shared" si="37"/>
        <v>0.36450880028389249</v>
      </c>
      <c r="H286" s="11">
        <v>2100</v>
      </c>
      <c r="I286" s="5">
        <f t="shared" si="38"/>
        <v>51828</v>
      </c>
      <c r="J286" s="29">
        <v>109200</v>
      </c>
      <c r="K286" s="28">
        <f t="shared" si="39"/>
        <v>2695056</v>
      </c>
      <c r="L286" s="30" cm="1">
        <f t="array" ref="L286">_xlfn.IFS(K286&gt;3898140.12,0.35,K286&gt;1299380.04,0.34,K286&gt;974535.03,0.32,K286&gt;510451,0.3,K286&gt;323862,0.2352,K286&gt;160577.65,0.2136,K286&gt;134119.41,0.1792,K286&gt;115375.9,0.16,K286&gt;65651.07,0.1088,K286&gt;7735,0.064,K286&gt;0,0.0192)</f>
        <v>0.34</v>
      </c>
      <c r="M286" s="31">
        <f t="shared" si="40"/>
        <v>1778736.9599999997</v>
      </c>
      <c r="N286" s="28">
        <f t="shared" si="41"/>
        <v>1356453.1692092901</v>
      </c>
      <c r="O286">
        <v>22</v>
      </c>
      <c r="P286" t="s">
        <v>30</v>
      </c>
      <c r="Q286" t="s">
        <v>401</v>
      </c>
    </row>
    <row r="287" spans="1:17" x14ac:dyDescent="0.45">
      <c r="A287">
        <v>514</v>
      </c>
      <c r="B287" t="s">
        <v>1463</v>
      </c>
      <c r="C287" t="s">
        <v>1698</v>
      </c>
      <c r="D287" t="s">
        <v>1709</v>
      </c>
      <c r="E287">
        <v>11</v>
      </c>
      <c r="F287" s="8">
        <f t="shared" si="36"/>
        <v>0.29488636363636356</v>
      </c>
      <c r="G287" s="8">
        <f t="shared" si="37"/>
        <v>0.36450880028389249</v>
      </c>
      <c r="H287" s="11">
        <v>2100</v>
      </c>
      <c r="I287" s="5">
        <f t="shared" si="38"/>
        <v>51828</v>
      </c>
      <c r="J287" s="29">
        <v>109200</v>
      </c>
      <c r="K287" s="28">
        <f t="shared" si="39"/>
        <v>2695056</v>
      </c>
      <c r="L287" s="30" cm="1">
        <f t="array" ref="L287">_xlfn.IFS(K287&gt;3898140.12,0.35,K287&gt;1299380.04,0.34,K287&gt;974535.03,0.32,K287&gt;510451,0.3,K287&gt;323862,0.2352,K287&gt;160577.65,0.2136,K287&gt;134119.41,0.1792,K287&gt;115375.9,0.16,K287&gt;65651.07,0.1088,K287&gt;7735,0.064,K287&gt;0,0.0192)</f>
        <v>0.34</v>
      </c>
      <c r="M287" s="31">
        <f t="shared" si="40"/>
        <v>1778736.9599999997</v>
      </c>
      <c r="N287" s="28">
        <f t="shared" si="41"/>
        <v>1356453.1692092901</v>
      </c>
      <c r="O287">
        <v>21</v>
      </c>
      <c r="P287" t="s">
        <v>66</v>
      </c>
      <c r="Q287" t="s">
        <v>34</v>
      </c>
    </row>
    <row r="288" spans="1:17" x14ac:dyDescent="0.45">
      <c r="A288">
        <v>515</v>
      </c>
      <c r="B288" t="s">
        <v>1463</v>
      </c>
      <c r="C288" t="s">
        <v>1698</v>
      </c>
      <c r="D288" t="s">
        <v>1710</v>
      </c>
      <c r="E288">
        <v>12</v>
      </c>
      <c r="F288" s="8">
        <f t="shared" si="36"/>
        <v>0.29488636363636356</v>
      </c>
      <c r="G288" s="8">
        <f t="shared" si="37"/>
        <v>0.36450880028389249</v>
      </c>
      <c r="H288" s="11">
        <v>2100</v>
      </c>
      <c r="I288" s="5">
        <f t="shared" si="38"/>
        <v>51828</v>
      </c>
      <c r="J288" s="29">
        <v>109200</v>
      </c>
      <c r="K288" s="28">
        <f t="shared" si="39"/>
        <v>2695056</v>
      </c>
      <c r="L288" s="30" cm="1">
        <f t="array" ref="L288">_xlfn.IFS(K288&gt;3898140.12,0.35,K288&gt;1299380.04,0.34,K288&gt;974535.03,0.32,K288&gt;510451,0.3,K288&gt;323862,0.2352,K288&gt;160577.65,0.2136,K288&gt;134119.41,0.1792,K288&gt;115375.9,0.16,K288&gt;65651.07,0.1088,K288&gt;7735,0.064,K288&gt;0,0.0192)</f>
        <v>0.34</v>
      </c>
      <c r="M288" s="31">
        <f t="shared" si="40"/>
        <v>1778736.9599999997</v>
      </c>
      <c r="N288" s="28">
        <f t="shared" si="41"/>
        <v>1356453.1692092901</v>
      </c>
      <c r="O288">
        <v>29</v>
      </c>
      <c r="P288" t="s">
        <v>430</v>
      </c>
      <c r="Q288" t="s">
        <v>401</v>
      </c>
    </row>
    <row r="289" spans="1:17" x14ac:dyDescent="0.45">
      <c r="A289">
        <v>787</v>
      </c>
      <c r="B289" t="s">
        <v>1463</v>
      </c>
      <c r="C289" t="s">
        <v>1827</v>
      </c>
      <c r="D289" t="s">
        <v>1841</v>
      </c>
      <c r="E289">
        <v>15</v>
      </c>
      <c r="F289" s="8">
        <f t="shared" si="36"/>
        <v>0.29488636363636356</v>
      </c>
      <c r="G289" s="8">
        <f t="shared" si="37"/>
        <v>0.36450880028389249</v>
      </c>
      <c r="H289" s="11">
        <v>2100</v>
      </c>
      <c r="I289" s="5">
        <f t="shared" si="38"/>
        <v>51828</v>
      </c>
      <c r="J289" s="29">
        <v>109200</v>
      </c>
      <c r="K289" s="28">
        <f t="shared" si="39"/>
        <v>2695056</v>
      </c>
      <c r="L289" s="30" cm="1">
        <f t="array" ref="L289">_xlfn.IFS(K289&gt;3898140.12,0.35,K289&gt;1299380.04,0.34,K289&gt;974535.03,0.32,K289&gt;510451,0.3,K289&gt;323862,0.2352,K289&gt;160577.65,0.2136,K289&gt;134119.41,0.1792,K289&gt;115375.9,0.16,K289&gt;65651.07,0.1088,K289&gt;7735,0.064,K289&gt;0,0.0192)</f>
        <v>0.34</v>
      </c>
      <c r="M289" s="31">
        <f t="shared" si="40"/>
        <v>1778736.9599999997</v>
      </c>
      <c r="N289" s="28">
        <f t="shared" si="41"/>
        <v>1356453.1692092901</v>
      </c>
      <c r="O289">
        <v>22</v>
      </c>
      <c r="P289" t="s">
        <v>68</v>
      </c>
      <c r="Q289" t="s">
        <v>401</v>
      </c>
    </row>
    <row r="290" spans="1:17" x14ac:dyDescent="0.45">
      <c r="A290">
        <v>629</v>
      </c>
      <c r="B290" t="s">
        <v>1463</v>
      </c>
      <c r="C290" t="s">
        <v>1748</v>
      </c>
      <c r="D290" t="s">
        <v>1770</v>
      </c>
      <c r="E290">
        <v>22</v>
      </c>
      <c r="F290" s="8">
        <f t="shared" si="36"/>
        <v>0.28084415584415579</v>
      </c>
      <c r="G290" s="8">
        <f t="shared" si="37"/>
        <v>0.3471512383656119</v>
      </c>
      <c r="H290" s="11">
        <v>2000</v>
      </c>
      <c r="I290" s="5">
        <f t="shared" si="38"/>
        <v>49360</v>
      </c>
      <c r="J290" s="29">
        <v>104000</v>
      </c>
      <c r="K290" s="28">
        <f t="shared" si="39"/>
        <v>2566720</v>
      </c>
      <c r="L290" s="30" cm="1">
        <f t="array" ref="L290">_xlfn.IFS(K290&gt;3898140.12,0.35,K290&gt;1299380.04,0.34,K290&gt;974535.03,0.32,K290&gt;510451,0.3,K290&gt;323862,0.2352,K290&gt;160577.65,0.2136,K290&gt;134119.41,0.1792,K290&gt;115375.9,0.16,K290&gt;65651.07,0.1088,K290&gt;7735,0.064,K290&gt;0,0.0192)</f>
        <v>0.34</v>
      </c>
      <c r="M290" s="31">
        <f t="shared" si="40"/>
        <v>1694035.1999999997</v>
      </c>
      <c r="N290" s="28">
        <f t="shared" si="41"/>
        <v>1291860.1611517048</v>
      </c>
      <c r="O290">
        <v>25</v>
      </c>
      <c r="P290" t="s">
        <v>72</v>
      </c>
      <c r="Q290" t="s">
        <v>147</v>
      </c>
    </row>
    <row r="291" spans="1:17" x14ac:dyDescent="0.45">
      <c r="A291">
        <v>734</v>
      </c>
      <c r="B291" t="s">
        <v>1463</v>
      </c>
      <c r="C291" t="s">
        <v>1800</v>
      </c>
      <c r="D291" t="s">
        <v>1816</v>
      </c>
      <c r="E291">
        <v>16</v>
      </c>
      <c r="F291" s="8">
        <f t="shared" si="36"/>
        <v>0.28084415584415579</v>
      </c>
      <c r="G291" s="8">
        <f t="shared" si="37"/>
        <v>0.3471512383656119</v>
      </c>
      <c r="H291" s="11">
        <v>2000</v>
      </c>
      <c r="I291" s="5">
        <f t="shared" si="38"/>
        <v>49360</v>
      </c>
      <c r="J291" s="29">
        <v>104000</v>
      </c>
      <c r="K291" s="28">
        <f t="shared" si="39"/>
        <v>2566720</v>
      </c>
      <c r="L291" s="30" cm="1">
        <f t="array" ref="L291">_xlfn.IFS(K291&gt;3898140.12,0.35,K291&gt;1299380.04,0.34,K291&gt;974535.03,0.32,K291&gt;510451,0.3,K291&gt;323862,0.2352,K291&gt;160577.65,0.2136,K291&gt;134119.41,0.1792,K291&gt;115375.9,0.16,K291&gt;65651.07,0.1088,K291&gt;7735,0.064,K291&gt;0,0.0192)</f>
        <v>0.34</v>
      </c>
      <c r="M291" s="31">
        <f t="shared" si="40"/>
        <v>1694035.1999999997</v>
      </c>
      <c r="N291" s="28">
        <f t="shared" si="41"/>
        <v>1291860.1611517048</v>
      </c>
      <c r="O291">
        <v>25</v>
      </c>
      <c r="P291" t="s">
        <v>40</v>
      </c>
      <c r="Q291" t="s">
        <v>401</v>
      </c>
    </row>
    <row r="292" spans="1:17" x14ac:dyDescent="0.45">
      <c r="A292">
        <v>830</v>
      </c>
      <c r="B292" t="s">
        <v>1463</v>
      </c>
      <c r="C292" t="s">
        <v>1852</v>
      </c>
      <c r="D292" t="s">
        <v>1860</v>
      </c>
      <c r="E292">
        <v>9</v>
      </c>
      <c r="F292" s="8">
        <f t="shared" si="36"/>
        <v>0.28084415584415579</v>
      </c>
      <c r="G292" s="8">
        <f t="shared" si="37"/>
        <v>0.3471512383656119</v>
      </c>
      <c r="H292" s="11">
        <v>2000</v>
      </c>
      <c r="I292" s="5">
        <f t="shared" si="38"/>
        <v>49360</v>
      </c>
      <c r="J292" s="29">
        <v>104000</v>
      </c>
      <c r="K292" s="28">
        <f t="shared" si="39"/>
        <v>2566720</v>
      </c>
      <c r="L292" s="30" cm="1">
        <f t="array" ref="L292">_xlfn.IFS(K292&gt;3898140.12,0.35,K292&gt;1299380.04,0.34,K292&gt;974535.03,0.32,K292&gt;510451,0.3,K292&gt;323862,0.2352,K292&gt;160577.65,0.2136,K292&gt;134119.41,0.1792,K292&gt;115375.9,0.16,K292&gt;65651.07,0.1088,K292&gt;7735,0.064,K292&gt;0,0.0192)</f>
        <v>0.34</v>
      </c>
      <c r="M292" s="31">
        <f t="shared" si="40"/>
        <v>1694035.1999999997</v>
      </c>
      <c r="N292" s="28">
        <f t="shared" si="41"/>
        <v>1291860.1611517048</v>
      </c>
      <c r="O292">
        <v>28</v>
      </c>
      <c r="P292" t="s">
        <v>45</v>
      </c>
      <c r="Q292" t="s">
        <v>401</v>
      </c>
    </row>
    <row r="293" spans="1:17" x14ac:dyDescent="0.45">
      <c r="A293">
        <v>831</v>
      </c>
      <c r="B293" t="s">
        <v>1463</v>
      </c>
      <c r="C293" t="s">
        <v>1852</v>
      </c>
      <c r="D293" t="s">
        <v>1861</v>
      </c>
      <c r="E293">
        <v>10</v>
      </c>
      <c r="F293" s="8">
        <f t="shared" si="36"/>
        <v>0.26680194805194801</v>
      </c>
      <c r="G293" s="8">
        <f t="shared" si="37"/>
        <v>0.32979367644733132</v>
      </c>
      <c r="H293" s="11">
        <v>1900</v>
      </c>
      <c r="I293" s="5">
        <f t="shared" si="38"/>
        <v>46892</v>
      </c>
      <c r="J293" s="29">
        <v>98800</v>
      </c>
      <c r="K293" s="28">
        <f t="shared" si="39"/>
        <v>2438384</v>
      </c>
      <c r="L293" s="30" cm="1">
        <f t="array" ref="L293">_xlfn.IFS(K293&gt;3898140.12,0.35,K293&gt;1299380.04,0.34,K293&gt;974535.03,0.32,K293&gt;510451,0.3,K293&gt;323862,0.2352,K293&gt;160577.65,0.2136,K293&gt;134119.41,0.1792,K293&gt;115375.9,0.16,K293&gt;65651.07,0.1088,K293&gt;7735,0.064,K293&gt;0,0.0192)</f>
        <v>0.34</v>
      </c>
      <c r="M293" s="31">
        <f t="shared" si="40"/>
        <v>1609333.4399999997</v>
      </c>
      <c r="N293" s="28">
        <f t="shared" si="41"/>
        <v>1227267.1530941196</v>
      </c>
      <c r="O293">
        <v>29</v>
      </c>
      <c r="P293" t="s">
        <v>17</v>
      </c>
      <c r="Q293" t="s">
        <v>34</v>
      </c>
    </row>
    <row r="294" spans="1:17" x14ac:dyDescent="0.45">
      <c r="A294">
        <v>945</v>
      </c>
      <c r="B294" t="s">
        <v>1463</v>
      </c>
      <c r="C294" t="s">
        <v>1902</v>
      </c>
      <c r="D294" t="s">
        <v>1914</v>
      </c>
      <c r="E294">
        <v>13</v>
      </c>
      <c r="F294" s="8">
        <f t="shared" si="36"/>
        <v>0.26680194805194801</v>
      </c>
      <c r="G294" s="8">
        <f t="shared" si="37"/>
        <v>0.32979367644733132</v>
      </c>
      <c r="H294" s="11">
        <v>1900</v>
      </c>
      <c r="I294" s="5">
        <f t="shared" si="38"/>
        <v>46892</v>
      </c>
      <c r="J294" s="29">
        <v>98800</v>
      </c>
      <c r="K294" s="28">
        <f t="shared" si="39"/>
        <v>2438384</v>
      </c>
      <c r="L294" s="30" cm="1">
        <f t="array" ref="L294">_xlfn.IFS(K294&gt;3898140.12,0.35,K294&gt;1299380.04,0.34,K294&gt;974535.03,0.32,K294&gt;510451,0.3,K294&gt;323862,0.2352,K294&gt;160577.65,0.2136,K294&gt;134119.41,0.1792,K294&gt;115375.9,0.16,K294&gt;65651.07,0.1088,K294&gt;7735,0.064,K294&gt;0,0.0192)</f>
        <v>0.34</v>
      </c>
      <c r="M294" s="31">
        <f t="shared" si="40"/>
        <v>1609333.4399999997</v>
      </c>
      <c r="N294" s="28">
        <f t="shared" si="41"/>
        <v>1227267.1530941196</v>
      </c>
      <c r="O294">
        <v>30</v>
      </c>
      <c r="P294" t="s">
        <v>45</v>
      </c>
      <c r="Q294" t="s">
        <v>401</v>
      </c>
    </row>
    <row r="295" spans="1:17" x14ac:dyDescent="0.45">
      <c r="A295">
        <v>572</v>
      </c>
      <c r="B295" t="s">
        <v>1463</v>
      </c>
      <c r="C295" t="s">
        <v>1723</v>
      </c>
      <c r="D295" t="s">
        <v>1739</v>
      </c>
      <c r="E295">
        <v>17</v>
      </c>
      <c r="F295" s="8">
        <f t="shared" si="36"/>
        <v>0.25275974025974018</v>
      </c>
      <c r="G295" s="8">
        <f t="shared" si="37"/>
        <v>0.31243611452905073</v>
      </c>
      <c r="H295" s="11">
        <v>1800</v>
      </c>
      <c r="I295" s="5">
        <f t="shared" si="38"/>
        <v>44424</v>
      </c>
      <c r="J295" s="29">
        <v>93600</v>
      </c>
      <c r="K295" s="28">
        <f t="shared" si="39"/>
        <v>2310048</v>
      </c>
      <c r="L295" s="30" cm="1">
        <f t="array" ref="L295">_xlfn.IFS(K295&gt;3898140.12,0.35,K295&gt;1299380.04,0.34,K295&gt;974535.03,0.32,K295&gt;510451,0.3,K295&gt;323862,0.2352,K295&gt;160577.65,0.2136,K295&gt;134119.41,0.1792,K295&gt;115375.9,0.16,K295&gt;65651.07,0.1088,K295&gt;7735,0.064,K295&gt;0,0.0192)</f>
        <v>0.34</v>
      </c>
      <c r="M295" s="31">
        <f t="shared" si="40"/>
        <v>1524631.6799999997</v>
      </c>
      <c r="N295" s="28">
        <f t="shared" si="41"/>
        <v>1162674.1450365344</v>
      </c>
      <c r="O295">
        <v>25</v>
      </c>
      <c r="P295" t="s">
        <v>17</v>
      </c>
      <c r="Q295" t="s">
        <v>104</v>
      </c>
    </row>
    <row r="296" spans="1:17" x14ac:dyDescent="0.45">
      <c r="A296">
        <v>735</v>
      </c>
      <c r="B296" t="s">
        <v>1463</v>
      </c>
      <c r="C296" t="s">
        <v>1800</v>
      </c>
      <c r="D296" t="s">
        <v>1817</v>
      </c>
      <c r="E296">
        <v>17</v>
      </c>
      <c r="F296" s="8">
        <f t="shared" si="36"/>
        <v>0.25275974025974018</v>
      </c>
      <c r="G296" s="8">
        <f t="shared" si="37"/>
        <v>0.31243611452905073</v>
      </c>
      <c r="H296" s="11">
        <v>1800</v>
      </c>
      <c r="I296" s="5">
        <f t="shared" si="38"/>
        <v>44424</v>
      </c>
      <c r="J296" s="29">
        <v>93600</v>
      </c>
      <c r="K296" s="28">
        <f t="shared" si="39"/>
        <v>2310048</v>
      </c>
      <c r="L296" s="30" cm="1">
        <f t="array" ref="L296">_xlfn.IFS(K296&gt;3898140.12,0.35,K296&gt;1299380.04,0.34,K296&gt;974535.03,0.32,K296&gt;510451,0.3,K296&gt;323862,0.2352,K296&gt;160577.65,0.2136,K296&gt;134119.41,0.1792,K296&gt;115375.9,0.16,K296&gt;65651.07,0.1088,K296&gt;7735,0.064,K296&gt;0,0.0192)</f>
        <v>0.34</v>
      </c>
      <c r="M296" s="31">
        <f t="shared" si="40"/>
        <v>1524631.6799999997</v>
      </c>
      <c r="N296" s="28">
        <f t="shared" si="41"/>
        <v>1162674.1450365344</v>
      </c>
      <c r="O296">
        <v>23</v>
      </c>
      <c r="P296" t="s">
        <v>66</v>
      </c>
      <c r="Q296" t="s">
        <v>401</v>
      </c>
    </row>
    <row r="297" spans="1:17" x14ac:dyDescent="0.45">
      <c r="A297">
        <v>131</v>
      </c>
      <c r="B297" t="s">
        <v>1463</v>
      </c>
      <c r="C297" t="s">
        <v>1514</v>
      </c>
      <c r="D297" t="s">
        <v>1532</v>
      </c>
      <c r="E297">
        <v>17</v>
      </c>
      <c r="F297" s="8">
        <f t="shared" si="36"/>
        <v>0.23871753246753241</v>
      </c>
      <c r="G297" s="8">
        <f t="shared" si="37"/>
        <v>0.2950785526107701</v>
      </c>
      <c r="H297" s="11">
        <v>1700</v>
      </c>
      <c r="I297" s="5">
        <f t="shared" si="38"/>
        <v>41956</v>
      </c>
      <c r="J297" s="29">
        <v>88400</v>
      </c>
      <c r="K297" s="28">
        <f t="shared" si="39"/>
        <v>2181712</v>
      </c>
      <c r="L297" s="30" cm="1">
        <f t="array" ref="L297">_xlfn.IFS(K297&gt;3898140.12,0.35,K297&gt;1299380.04,0.34,K297&gt;974535.03,0.32,K297&gt;510451,0.3,K297&gt;323862,0.2352,K297&gt;160577.65,0.2136,K297&gt;134119.41,0.1792,K297&gt;115375.9,0.16,K297&gt;65651.07,0.1088,K297&gt;7735,0.064,K297&gt;0,0.0192)</f>
        <v>0.34</v>
      </c>
      <c r="M297" s="31">
        <f t="shared" si="40"/>
        <v>1439929.92</v>
      </c>
      <c r="N297" s="28">
        <f t="shared" si="41"/>
        <v>1098081.1369789492</v>
      </c>
      <c r="O297">
        <v>24</v>
      </c>
      <c r="P297" t="s">
        <v>45</v>
      </c>
      <c r="Q297" t="s">
        <v>401</v>
      </c>
    </row>
    <row r="298" spans="1:17" x14ac:dyDescent="0.45">
      <c r="A298">
        <v>832</v>
      </c>
      <c r="B298" t="s">
        <v>1463</v>
      </c>
      <c r="C298" t="s">
        <v>1852</v>
      </c>
      <c r="D298" t="s">
        <v>1862</v>
      </c>
      <c r="E298">
        <v>11</v>
      </c>
      <c r="F298" s="8">
        <f t="shared" si="36"/>
        <v>0.23871753246753241</v>
      </c>
      <c r="G298" s="8">
        <f t="shared" si="37"/>
        <v>0.2950785526107701</v>
      </c>
      <c r="H298" s="11">
        <v>1700</v>
      </c>
      <c r="I298" s="5">
        <f t="shared" si="38"/>
        <v>41956</v>
      </c>
      <c r="J298" s="29">
        <v>88400</v>
      </c>
      <c r="K298" s="28">
        <f t="shared" si="39"/>
        <v>2181712</v>
      </c>
      <c r="L298" s="30" cm="1">
        <f t="array" ref="L298">_xlfn.IFS(K298&gt;3898140.12,0.35,K298&gt;1299380.04,0.34,K298&gt;974535.03,0.32,K298&gt;510451,0.3,K298&gt;323862,0.2352,K298&gt;160577.65,0.2136,K298&gt;134119.41,0.1792,K298&gt;115375.9,0.16,K298&gt;65651.07,0.1088,K298&gt;7735,0.064,K298&gt;0,0.0192)</f>
        <v>0.34</v>
      </c>
      <c r="M298" s="31">
        <f t="shared" si="40"/>
        <v>1439929.92</v>
      </c>
      <c r="N298" s="28">
        <f t="shared" si="41"/>
        <v>1098081.1369789492</v>
      </c>
      <c r="O298">
        <v>24</v>
      </c>
      <c r="P298" t="s">
        <v>26</v>
      </c>
      <c r="Q298" t="s">
        <v>401</v>
      </c>
    </row>
    <row r="299" spans="1:17" x14ac:dyDescent="0.45">
      <c r="A299">
        <v>132</v>
      </c>
      <c r="B299" t="s">
        <v>1463</v>
      </c>
      <c r="C299" t="s">
        <v>1514</v>
      </c>
      <c r="D299" t="s">
        <v>1533</v>
      </c>
      <c r="E299">
        <v>18</v>
      </c>
      <c r="F299" s="8">
        <f t="shared" si="36"/>
        <v>0.22467532467532464</v>
      </c>
      <c r="G299" s="8">
        <f t="shared" si="37"/>
        <v>0.27772099069248951</v>
      </c>
      <c r="H299" s="11">
        <v>1600</v>
      </c>
      <c r="I299" s="5">
        <f t="shared" si="38"/>
        <v>39488</v>
      </c>
      <c r="J299" s="29">
        <v>83200</v>
      </c>
      <c r="K299" s="28">
        <f t="shared" si="39"/>
        <v>2053376</v>
      </c>
      <c r="L299" s="30" cm="1">
        <f t="array" ref="L299">_xlfn.IFS(K299&gt;3898140.12,0.35,K299&gt;1299380.04,0.34,K299&gt;974535.03,0.32,K299&gt;510451,0.3,K299&gt;323862,0.2352,K299&gt;160577.65,0.2136,K299&gt;134119.41,0.1792,K299&gt;115375.9,0.16,K299&gt;65651.07,0.1088,K299&gt;7735,0.064,K299&gt;0,0.0192)</f>
        <v>0.34</v>
      </c>
      <c r="M299" s="31">
        <f t="shared" si="40"/>
        <v>1355228.1599999999</v>
      </c>
      <c r="N299" s="28">
        <f t="shared" si="41"/>
        <v>1033488.128921364</v>
      </c>
      <c r="O299">
        <v>26</v>
      </c>
      <c r="P299" t="s">
        <v>26</v>
      </c>
      <c r="Q299" t="s">
        <v>401</v>
      </c>
    </row>
    <row r="300" spans="1:17" x14ac:dyDescent="0.45">
      <c r="A300">
        <v>366</v>
      </c>
      <c r="B300" t="s">
        <v>1463</v>
      </c>
      <c r="C300" t="s">
        <v>1619</v>
      </c>
      <c r="D300" t="s">
        <v>1642</v>
      </c>
      <c r="E300">
        <v>24</v>
      </c>
      <c r="F300" s="8">
        <f t="shared" si="36"/>
        <v>0.22467532467532464</v>
      </c>
      <c r="G300" s="8">
        <f t="shared" si="37"/>
        <v>0.27772099069248951</v>
      </c>
      <c r="H300" s="11">
        <v>1600</v>
      </c>
      <c r="I300" s="5">
        <f t="shared" si="38"/>
        <v>39488</v>
      </c>
      <c r="J300" s="29">
        <v>83200</v>
      </c>
      <c r="K300" s="28">
        <f t="shared" si="39"/>
        <v>2053376</v>
      </c>
      <c r="L300" s="30" cm="1">
        <f t="array" ref="L300">_xlfn.IFS(K300&gt;3898140.12,0.35,K300&gt;1299380.04,0.34,K300&gt;974535.03,0.32,K300&gt;510451,0.3,K300&gt;323862,0.2352,K300&gt;160577.65,0.2136,K300&gt;134119.41,0.1792,K300&gt;115375.9,0.16,K300&gt;65651.07,0.1088,K300&gt;7735,0.064,K300&gt;0,0.0192)</f>
        <v>0.34</v>
      </c>
      <c r="M300" s="31">
        <f t="shared" si="40"/>
        <v>1355228.1599999999</v>
      </c>
      <c r="N300" s="28">
        <f t="shared" si="41"/>
        <v>1033488.128921364</v>
      </c>
      <c r="O300">
        <v>20</v>
      </c>
      <c r="P300" t="s">
        <v>26</v>
      </c>
      <c r="Q300" t="s">
        <v>401</v>
      </c>
    </row>
    <row r="301" spans="1:17" x14ac:dyDescent="0.45">
      <c r="A301">
        <v>307</v>
      </c>
      <c r="B301" t="s">
        <v>1463</v>
      </c>
      <c r="C301" t="s">
        <v>1592</v>
      </c>
      <c r="D301" t="s">
        <v>1609</v>
      </c>
      <c r="E301">
        <v>17</v>
      </c>
      <c r="F301" s="8">
        <f t="shared" si="36"/>
        <v>0.21063311688311684</v>
      </c>
      <c r="G301" s="8">
        <f t="shared" si="37"/>
        <v>0.26036342877420893</v>
      </c>
      <c r="H301" s="11">
        <v>1500</v>
      </c>
      <c r="I301" s="5">
        <f t="shared" si="38"/>
        <v>37020</v>
      </c>
      <c r="J301" s="29">
        <v>78000</v>
      </c>
      <c r="K301" s="28">
        <f t="shared" si="39"/>
        <v>1925040</v>
      </c>
      <c r="L301" s="30" cm="1">
        <f t="array" ref="L301">_xlfn.IFS(K301&gt;3898140.12,0.35,K301&gt;1299380.04,0.34,K301&gt;974535.03,0.32,K301&gt;510451,0.3,K301&gt;323862,0.2352,K301&gt;160577.65,0.2136,K301&gt;134119.41,0.1792,K301&gt;115375.9,0.16,K301&gt;65651.07,0.1088,K301&gt;7735,0.064,K301&gt;0,0.0192)</f>
        <v>0.34</v>
      </c>
      <c r="M301" s="31">
        <f t="shared" si="40"/>
        <v>1270526.3999999999</v>
      </c>
      <c r="N301" s="28">
        <f t="shared" si="41"/>
        <v>968895.12086377875</v>
      </c>
      <c r="O301">
        <v>25</v>
      </c>
      <c r="P301" t="s">
        <v>26</v>
      </c>
      <c r="Q301" t="s">
        <v>401</v>
      </c>
    </row>
    <row r="302" spans="1:17" x14ac:dyDescent="0.45">
      <c r="A302">
        <v>683</v>
      </c>
      <c r="B302" t="s">
        <v>1463</v>
      </c>
      <c r="C302" t="s">
        <v>1775</v>
      </c>
      <c r="D302" t="s">
        <v>1784</v>
      </c>
      <c r="E302">
        <v>9</v>
      </c>
      <c r="F302" s="8">
        <f t="shared" si="36"/>
        <v>0.21063311688311684</v>
      </c>
      <c r="G302" s="8">
        <f t="shared" si="37"/>
        <v>0.26036342877420893</v>
      </c>
      <c r="H302" s="11">
        <v>1500</v>
      </c>
      <c r="I302" s="5">
        <f t="shared" si="38"/>
        <v>37020</v>
      </c>
      <c r="J302" s="29">
        <v>78000</v>
      </c>
      <c r="K302" s="28">
        <f t="shared" si="39"/>
        <v>1925040</v>
      </c>
      <c r="L302" s="30" cm="1">
        <f t="array" ref="L302">_xlfn.IFS(K302&gt;3898140.12,0.35,K302&gt;1299380.04,0.34,K302&gt;974535.03,0.32,K302&gt;510451,0.3,K302&gt;323862,0.2352,K302&gt;160577.65,0.2136,K302&gt;134119.41,0.1792,K302&gt;115375.9,0.16,K302&gt;65651.07,0.1088,K302&gt;7735,0.064,K302&gt;0,0.0192)</f>
        <v>0.34</v>
      </c>
      <c r="M302" s="31">
        <f t="shared" si="40"/>
        <v>1270526.3999999999</v>
      </c>
      <c r="N302" s="28">
        <f t="shared" si="41"/>
        <v>968895.12086377875</v>
      </c>
      <c r="O302">
        <v>25</v>
      </c>
      <c r="P302" t="s">
        <v>70</v>
      </c>
      <c r="Q302" t="s">
        <v>401</v>
      </c>
    </row>
    <row r="303" spans="1:17" x14ac:dyDescent="0.45">
      <c r="A303">
        <v>684</v>
      </c>
      <c r="B303" t="s">
        <v>1463</v>
      </c>
      <c r="C303" t="s">
        <v>1775</v>
      </c>
      <c r="D303" t="s">
        <v>1785</v>
      </c>
      <c r="E303">
        <v>10</v>
      </c>
      <c r="F303" s="8">
        <f t="shared" si="36"/>
        <v>0.21063311688311684</v>
      </c>
      <c r="G303" s="8">
        <f t="shared" si="37"/>
        <v>0.26036342877420893</v>
      </c>
      <c r="H303" s="11">
        <v>1500</v>
      </c>
      <c r="I303" s="5">
        <f t="shared" si="38"/>
        <v>37020</v>
      </c>
      <c r="J303" s="29">
        <v>78000</v>
      </c>
      <c r="K303" s="28">
        <f t="shared" si="39"/>
        <v>1925040</v>
      </c>
      <c r="L303" s="30" cm="1">
        <f t="array" ref="L303">_xlfn.IFS(K303&gt;3898140.12,0.35,K303&gt;1299380.04,0.34,K303&gt;974535.03,0.32,K303&gt;510451,0.3,K303&gt;323862,0.2352,K303&gt;160577.65,0.2136,K303&gt;134119.41,0.1792,K303&gt;115375.9,0.16,K303&gt;65651.07,0.1088,K303&gt;7735,0.064,K303&gt;0,0.0192)</f>
        <v>0.34</v>
      </c>
      <c r="M303" s="31">
        <f t="shared" si="40"/>
        <v>1270526.3999999999</v>
      </c>
      <c r="N303" s="28">
        <f t="shared" si="41"/>
        <v>968895.12086377875</v>
      </c>
      <c r="O303">
        <v>22</v>
      </c>
      <c r="P303" t="s">
        <v>402</v>
      </c>
      <c r="Q303" t="s">
        <v>401</v>
      </c>
    </row>
    <row r="304" spans="1:17" x14ac:dyDescent="0.45">
      <c r="A304">
        <v>946</v>
      </c>
      <c r="B304" t="s">
        <v>1463</v>
      </c>
      <c r="C304" t="s">
        <v>1902</v>
      </c>
      <c r="D304" t="s">
        <v>1805</v>
      </c>
      <c r="E304">
        <v>14</v>
      </c>
      <c r="F304" s="8">
        <f t="shared" si="36"/>
        <v>0.21063311688311684</v>
      </c>
      <c r="G304" s="8">
        <f t="shared" si="37"/>
        <v>0.26036342877420893</v>
      </c>
      <c r="H304" s="11">
        <v>1500</v>
      </c>
      <c r="I304" s="5">
        <f t="shared" si="38"/>
        <v>37020</v>
      </c>
      <c r="J304" s="29">
        <v>78000</v>
      </c>
      <c r="K304" s="28">
        <f t="shared" si="39"/>
        <v>1925040</v>
      </c>
      <c r="L304" s="30" cm="1">
        <f t="array" ref="L304">_xlfn.IFS(K304&gt;3898140.12,0.35,K304&gt;1299380.04,0.34,K304&gt;974535.03,0.32,K304&gt;510451,0.3,K304&gt;323862,0.2352,K304&gt;160577.65,0.2136,K304&gt;134119.41,0.1792,K304&gt;115375.9,0.16,K304&gt;65651.07,0.1088,K304&gt;7735,0.064,K304&gt;0,0.0192)</f>
        <v>0.34</v>
      </c>
      <c r="M304" s="31">
        <f t="shared" si="40"/>
        <v>1270526.3999999999</v>
      </c>
      <c r="N304" s="28">
        <f t="shared" si="41"/>
        <v>968895.12086377875</v>
      </c>
      <c r="O304">
        <v>19</v>
      </c>
      <c r="P304" t="s">
        <v>17</v>
      </c>
      <c r="Q304" t="s">
        <v>401</v>
      </c>
    </row>
    <row r="305" spans="1:17" x14ac:dyDescent="0.45">
      <c r="A305">
        <v>133</v>
      </c>
      <c r="B305" t="s">
        <v>1463</v>
      </c>
      <c r="C305" t="s">
        <v>1514</v>
      </c>
      <c r="D305" t="s">
        <v>1534</v>
      </c>
      <c r="E305">
        <v>19</v>
      </c>
      <c r="F305" s="8">
        <f t="shared" si="36"/>
        <v>0.19659090909090904</v>
      </c>
      <c r="G305" s="8">
        <f t="shared" si="37"/>
        <v>0.24300586685592834</v>
      </c>
      <c r="H305" s="11">
        <v>1400</v>
      </c>
      <c r="I305" s="5">
        <f t="shared" si="38"/>
        <v>34552</v>
      </c>
      <c r="J305" s="29">
        <v>72800</v>
      </c>
      <c r="K305" s="28">
        <f t="shared" si="39"/>
        <v>1796704</v>
      </c>
      <c r="L305" s="30" cm="1">
        <f t="array" ref="L305">_xlfn.IFS(K305&gt;3898140.12,0.35,K305&gt;1299380.04,0.34,K305&gt;974535.03,0.32,K305&gt;510451,0.3,K305&gt;323862,0.2352,K305&gt;160577.65,0.2136,K305&gt;134119.41,0.1792,K305&gt;115375.9,0.16,K305&gt;65651.07,0.1088,K305&gt;7735,0.064,K305&gt;0,0.0192)</f>
        <v>0.34</v>
      </c>
      <c r="M305" s="31">
        <f t="shared" si="40"/>
        <v>1185824.6399999999</v>
      </c>
      <c r="N305" s="28">
        <f t="shared" si="41"/>
        <v>904302.11280619341</v>
      </c>
      <c r="O305">
        <v>20</v>
      </c>
      <c r="P305" t="s">
        <v>105</v>
      </c>
      <c r="Q305" t="s">
        <v>401</v>
      </c>
    </row>
    <row r="306" spans="1:17" x14ac:dyDescent="0.45">
      <c r="A306">
        <v>788</v>
      </c>
      <c r="B306" t="s">
        <v>1463</v>
      </c>
      <c r="C306" t="s">
        <v>1827</v>
      </c>
      <c r="D306" t="s">
        <v>1842</v>
      </c>
      <c r="E306">
        <v>16</v>
      </c>
      <c r="F306" s="8">
        <f t="shared" si="36"/>
        <v>0.19659090909090904</v>
      </c>
      <c r="G306" s="8">
        <f t="shared" si="37"/>
        <v>0.24300586685592834</v>
      </c>
      <c r="H306" s="11">
        <v>1400</v>
      </c>
      <c r="I306" s="5">
        <f t="shared" si="38"/>
        <v>34552</v>
      </c>
      <c r="J306" s="29">
        <v>72800</v>
      </c>
      <c r="K306" s="28">
        <f t="shared" si="39"/>
        <v>1796704</v>
      </c>
      <c r="L306" s="30" cm="1">
        <f t="array" ref="L306">_xlfn.IFS(K306&gt;3898140.12,0.35,K306&gt;1299380.04,0.34,K306&gt;974535.03,0.32,K306&gt;510451,0.3,K306&gt;323862,0.2352,K306&gt;160577.65,0.2136,K306&gt;134119.41,0.1792,K306&gt;115375.9,0.16,K306&gt;65651.07,0.1088,K306&gt;7735,0.064,K306&gt;0,0.0192)</f>
        <v>0.34</v>
      </c>
      <c r="M306" s="31">
        <f t="shared" si="40"/>
        <v>1185824.6399999999</v>
      </c>
      <c r="N306" s="28">
        <f t="shared" si="41"/>
        <v>904302.11280619341</v>
      </c>
      <c r="O306">
        <v>23</v>
      </c>
      <c r="P306" t="s">
        <v>105</v>
      </c>
      <c r="Q306" t="s">
        <v>299</v>
      </c>
    </row>
    <row r="307" spans="1:17" x14ac:dyDescent="0.45">
      <c r="A307">
        <v>243</v>
      </c>
      <c r="B307" t="s">
        <v>1463</v>
      </c>
      <c r="C307" t="s">
        <v>1566</v>
      </c>
      <c r="D307" t="s">
        <v>1583</v>
      </c>
      <c r="E307">
        <v>17</v>
      </c>
      <c r="F307" s="8">
        <f t="shared" si="36"/>
        <v>0.18254870129870127</v>
      </c>
      <c r="G307" s="8">
        <f t="shared" si="37"/>
        <v>0.22564830493764773</v>
      </c>
      <c r="H307" s="11">
        <v>1300</v>
      </c>
      <c r="I307" s="5">
        <f t="shared" si="38"/>
        <v>32084</v>
      </c>
      <c r="J307" s="29">
        <v>67600</v>
      </c>
      <c r="K307" s="28">
        <f t="shared" si="39"/>
        <v>1668368</v>
      </c>
      <c r="L307" s="30" cm="1">
        <f t="array" ref="L307">_xlfn.IFS(K307&gt;3898140.12,0.35,K307&gt;1299380.04,0.34,K307&gt;974535.03,0.32,K307&gt;510451,0.3,K307&gt;323862,0.2352,K307&gt;160577.65,0.2136,K307&gt;134119.41,0.1792,K307&gt;115375.9,0.16,K307&gt;65651.07,0.1088,K307&gt;7735,0.064,K307&gt;0,0.0192)</f>
        <v>0.34</v>
      </c>
      <c r="M307" s="31">
        <f t="shared" si="40"/>
        <v>1101122.8799999999</v>
      </c>
      <c r="N307" s="28">
        <f t="shared" si="41"/>
        <v>839709.1047486082</v>
      </c>
      <c r="O307">
        <v>22</v>
      </c>
      <c r="P307" t="s">
        <v>45</v>
      </c>
      <c r="Q307" t="s">
        <v>34</v>
      </c>
    </row>
    <row r="308" spans="1:17" x14ac:dyDescent="0.45">
      <c r="A308">
        <v>22</v>
      </c>
      <c r="B308" t="s">
        <v>1463</v>
      </c>
      <c r="C308" t="s">
        <v>1464</v>
      </c>
      <c r="D308" t="s">
        <v>1485</v>
      </c>
      <c r="E308">
        <v>22</v>
      </c>
      <c r="F308" s="8">
        <f t="shared" si="36"/>
        <v>0.15446428571428569</v>
      </c>
      <c r="G308" s="8">
        <f t="shared" si="37"/>
        <v>0.19093318110108654</v>
      </c>
      <c r="H308" s="11">
        <v>1100</v>
      </c>
      <c r="I308" s="5">
        <f t="shared" si="38"/>
        <v>27148</v>
      </c>
      <c r="J308" s="29">
        <v>57200</v>
      </c>
      <c r="K308" s="28">
        <f t="shared" si="39"/>
        <v>1411696</v>
      </c>
      <c r="L308" s="30" cm="1">
        <f t="array" ref="L308">_xlfn.IFS(K308&gt;3898140.12,0.35,K308&gt;1299380.04,0.34,K308&gt;974535.03,0.32,K308&gt;510451,0.3,K308&gt;323862,0.2352,K308&gt;160577.65,0.2136,K308&gt;134119.41,0.1792,K308&gt;115375.9,0.16,K308&gt;65651.07,0.1088,K308&gt;7735,0.064,K308&gt;0,0.0192)</f>
        <v>0.34</v>
      </c>
      <c r="M308" s="31">
        <f t="shared" si="40"/>
        <v>931719.35999999987</v>
      </c>
      <c r="N308" s="28">
        <f t="shared" si="41"/>
        <v>710523.08863343764</v>
      </c>
      <c r="O308">
        <v>26</v>
      </c>
      <c r="P308" t="s">
        <v>48</v>
      </c>
      <c r="Q308" t="s">
        <v>57</v>
      </c>
    </row>
    <row r="309" spans="1:17" x14ac:dyDescent="0.45">
      <c r="A309">
        <v>833</v>
      </c>
      <c r="B309" t="s">
        <v>1463</v>
      </c>
      <c r="C309" t="s">
        <v>1852</v>
      </c>
      <c r="D309" t="s">
        <v>1863</v>
      </c>
      <c r="E309">
        <v>12</v>
      </c>
      <c r="F309" s="8">
        <f t="shared" si="36"/>
        <v>0.15446428571428569</v>
      </c>
      <c r="G309" s="8">
        <f t="shared" si="37"/>
        <v>0.19093318110108654</v>
      </c>
      <c r="H309" s="11">
        <v>1100</v>
      </c>
      <c r="I309" s="5">
        <f t="shared" si="38"/>
        <v>27148</v>
      </c>
      <c r="J309" s="29">
        <v>57200</v>
      </c>
      <c r="K309" s="28">
        <f t="shared" si="39"/>
        <v>1411696</v>
      </c>
      <c r="L309" s="30" cm="1">
        <f t="array" ref="L309">_xlfn.IFS(K309&gt;3898140.12,0.35,K309&gt;1299380.04,0.34,K309&gt;974535.03,0.32,K309&gt;510451,0.3,K309&gt;323862,0.2352,K309&gt;160577.65,0.2136,K309&gt;134119.41,0.1792,K309&gt;115375.9,0.16,K309&gt;65651.07,0.1088,K309&gt;7735,0.064,K309&gt;0,0.0192)</f>
        <v>0.34</v>
      </c>
      <c r="M309" s="31">
        <f t="shared" si="40"/>
        <v>931719.35999999987</v>
      </c>
      <c r="N309" s="28">
        <f t="shared" si="41"/>
        <v>710523.08863343764</v>
      </c>
      <c r="O309">
        <v>27</v>
      </c>
      <c r="P309" t="s">
        <v>70</v>
      </c>
      <c r="Q309" t="s">
        <v>401</v>
      </c>
    </row>
    <row r="310" spans="1:17" x14ac:dyDescent="0.45">
      <c r="A310">
        <v>410</v>
      </c>
      <c r="B310" t="s">
        <v>1463</v>
      </c>
      <c r="C310" t="s">
        <v>1644</v>
      </c>
      <c r="D310" t="s">
        <v>1663</v>
      </c>
      <c r="E310">
        <v>18</v>
      </c>
      <c r="F310" s="8">
        <f t="shared" si="36"/>
        <v>0.146038961038961</v>
      </c>
      <c r="G310" s="8">
        <f t="shared" si="37"/>
        <v>0.18051864395011818</v>
      </c>
      <c r="H310" s="11">
        <v>1040</v>
      </c>
      <c r="I310" s="5">
        <f t="shared" si="38"/>
        <v>25667.200000000001</v>
      </c>
      <c r="J310" s="29">
        <v>54080</v>
      </c>
      <c r="K310" s="28">
        <f t="shared" si="39"/>
        <v>1334694.3999999999</v>
      </c>
      <c r="L310" s="30" cm="1">
        <f t="array" ref="L310">_xlfn.IFS(K310&gt;3898140.12,0.35,K310&gt;1299380.04,0.34,K310&gt;974535.03,0.32,K310&gt;510451,0.3,K310&gt;323862,0.2352,K310&gt;160577.65,0.2136,K310&gt;134119.41,0.1792,K310&gt;115375.9,0.16,K310&gt;65651.07,0.1088,K310&gt;7735,0.064,K310&gt;0,0.0192)</f>
        <v>0.34</v>
      </c>
      <c r="M310" s="31">
        <f t="shared" si="40"/>
        <v>880898.30399999989</v>
      </c>
      <c r="N310" s="28">
        <f t="shared" si="41"/>
        <v>671767.28379888658</v>
      </c>
      <c r="O310">
        <v>25</v>
      </c>
      <c r="P310" t="s">
        <v>65</v>
      </c>
      <c r="Q310" t="s">
        <v>401</v>
      </c>
    </row>
    <row r="311" spans="1:17" x14ac:dyDescent="0.45">
      <c r="A311">
        <v>308</v>
      </c>
      <c r="B311" t="s">
        <v>1463</v>
      </c>
      <c r="C311" t="s">
        <v>1592</v>
      </c>
      <c r="D311" t="s">
        <v>1610</v>
      </c>
      <c r="E311">
        <v>18</v>
      </c>
      <c r="F311" s="8">
        <f t="shared" si="36"/>
        <v>0.14182629870129868</v>
      </c>
      <c r="G311" s="8">
        <f t="shared" si="37"/>
        <v>0.17531137537463401</v>
      </c>
      <c r="H311" s="11">
        <v>1010</v>
      </c>
      <c r="I311" s="5">
        <f t="shared" si="38"/>
        <v>24926.799999999999</v>
      </c>
      <c r="J311" s="29">
        <v>52520</v>
      </c>
      <c r="K311" s="28">
        <f t="shared" si="39"/>
        <v>1296193.6000000001</v>
      </c>
      <c r="L311" s="30" cm="1">
        <f t="array" ref="L311">_xlfn.IFS(K311&gt;3898140.12,0.35,K311&gt;1299380.04,0.34,K311&gt;974535.03,0.32,K311&gt;510451,0.3,K311&gt;323862,0.2352,K311&gt;160577.65,0.2136,K311&gt;134119.41,0.1792,K311&gt;115375.9,0.16,K311&gt;65651.07,0.1088,K311&gt;7735,0.064,K311&gt;0,0.0192)</f>
        <v>0.32</v>
      </c>
      <c r="M311" s="31">
        <f t="shared" si="40"/>
        <v>881411.64799999993</v>
      </c>
      <c r="N311" s="28">
        <f t="shared" si="41"/>
        <v>672158.75657499314</v>
      </c>
      <c r="O311">
        <v>28</v>
      </c>
      <c r="P311" t="s">
        <v>22</v>
      </c>
      <c r="Q311" t="s">
        <v>401</v>
      </c>
    </row>
    <row r="312" spans="1:17" x14ac:dyDescent="0.45">
      <c r="A312">
        <v>573</v>
      </c>
      <c r="B312" t="s">
        <v>1463</v>
      </c>
      <c r="C312" t="s">
        <v>1723</v>
      </c>
      <c r="D312" t="s">
        <v>1740</v>
      </c>
      <c r="E312">
        <v>18</v>
      </c>
      <c r="F312" s="8">
        <f t="shared" si="36"/>
        <v>0.14042207792207789</v>
      </c>
      <c r="G312" s="8">
        <f t="shared" si="37"/>
        <v>0.17357561918280595</v>
      </c>
      <c r="H312" s="11">
        <v>1000</v>
      </c>
      <c r="I312" s="5">
        <f t="shared" si="38"/>
        <v>24680</v>
      </c>
      <c r="J312" s="29">
        <v>52000</v>
      </c>
      <c r="K312" s="28">
        <f t="shared" si="39"/>
        <v>1283360</v>
      </c>
      <c r="L312" s="30" cm="1">
        <f t="array" ref="L312">_xlfn.IFS(K312&gt;3898140.12,0.35,K312&gt;1299380.04,0.34,K312&gt;974535.03,0.32,K312&gt;510451,0.3,K312&gt;323862,0.2352,K312&gt;160577.65,0.2136,K312&gt;134119.41,0.1792,K312&gt;115375.9,0.16,K312&gt;65651.07,0.1088,K312&gt;7735,0.064,K312&gt;0,0.0192)</f>
        <v>0.32</v>
      </c>
      <c r="M312" s="31">
        <f t="shared" si="40"/>
        <v>872684.79999999993</v>
      </c>
      <c r="N312" s="28">
        <f t="shared" si="41"/>
        <v>665503.71938118129</v>
      </c>
      <c r="O312">
        <v>21</v>
      </c>
      <c r="P312" t="s">
        <v>62</v>
      </c>
      <c r="Q312" t="s">
        <v>401</v>
      </c>
    </row>
    <row r="313" spans="1:17" x14ac:dyDescent="0.45">
      <c r="A313">
        <v>188</v>
      </c>
      <c r="B313" t="s">
        <v>1463</v>
      </c>
      <c r="C313" t="s">
        <v>1540</v>
      </c>
      <c r="D313" t="s">
        <v>1561</v>
      </c>
      <c r="E313">
        <v>21</v>
      </c>
      <c r="F313" s="8">
        <f t="shared" si="36"/>
        <v>0.13761363636363635</v>
      </c>
      <c r="G313" s="8">
        <f t="shared" si="37"/>
        <v>0.17010410679914983</v>
      </c>
      <c r="H313" s="11">
        <v>980</v>
      </c>
      <c r="I313" s="5">
        <f t="shared" si="38"/>
        <v>24186.400000000001</v>
      </c>
      <c r="J313" s="29">
        <v>50960</v>
      </c>
      <c r="K313" s="28">
        <f t="shared" si="39"/>
        <v>1257692.8</v>
      </c>
      <c r="L313" s="30" cm="1">
        <f t="array" ref="L313">_xlfn.IFS(K313&gt;3898140.12,0.35,K313&gt;1299380.04,0.34,K313&gt;974535.03,0.32,K313&gt;510451,0.3,K313&gt;323862,0.2352,K313&gt;160577.65,0.2136,K313&gt;134119.41,0.1792,K313&gt;115375.9,0.16,K313&gt;65651.07,0.1088,K313&gt;7735,0.064,K313&gt;0,0.0192)</f>
        <v>0.32</v>
      </c>
      <c r="M313" s="31">
        <f t="shared" si="40"/>
        <v>855231.10399999993</v>
      </c>
      <c r="N313" s="28">
        <f t="shared" si="41"/>
        <v>652193.64499355771</v>
      </c>
      <c r="O313">
        <v>38</v>
      </c>
      <c r="P313" t="s">
        <v>28</v>
      </c>
      <c r="Q313" t="s">
        <v>401</v>
      </c>
    </row>
    <row r="314" spans="1:17" x14ac:dyDescent="0.45">
      <c r="A314">
        <v>516</v>
      </c>
      <c r="B314" t="s">
        <v>1463</v>
      </c>
      <c r="C314" t="s">
        <v>1698</v>
      </c>
      <c r="D314" t="s">
        <v>1711</v>
      </c>
      <c r="E314">
        <v>13</v>
      </c>
      <c r="F314" s="8">
        <f t="shared" si="36"/>
        <v>0.12357142857142855</v>
      </c>
      <c r="G314" s="8">
        <f t="shared" si="37"/>
        <v>0.15274654488086925</v>
      </c>
      <c r="H314" s="11">
        <v>880</v>
      </c>
      <c r="I314" s="5">
        <f t="shared" si="38"/>
        <v>21718.400000000001</v>
      </c>
      <c r="J314" s="29">
        <v>45760</v>
      </c>
      <c r="K314" s="28">
        <f t="shared" si="39"/>
        <v>1129356.8</v>
      </c>
      <c r="L314" s="30" cm="1">
        <f t="array" ref="L314">_xlfn.IFS(K314&gt;3898140.12,0.35,K314&gt;1299380.04,0.34,K314&gt;974535.03,0.32,K314&gt;510451,0.3,K314&gt;323862,0.2352,K314&gt;160577.65,0.2136,K314&gt;134119.41,0.1792,K314&gt;115375.9,0.16,K314&gt;65651.07,0.1088,K314&gt;7735,0.064,K314&gt;0,0.0192)</f>
        <v>0.32</v>
      </c>
      <c r="M314" s="31">
        <f t="shared" si="40"/>
        <v>767962.62399999995</v>
      </c>
      <c r="N314" s="28">
        <f t="shared" si="41"/>
        <v>585643.27305543958</v>
      </c>
      <c r="O314">
        <v>24</v>
      </c>
      <c r="P314" t="s">
        <v>40</v>
      </c>
      <c r="Q314" t="s">
        <v>34</v>
      </c>
    </row>
    <row r="315" spans="1:17" x14ac:dyDescent="0.45">
      <c r="A315">
        <v>517</v>
      </c>
      <c r="B315" t="s">
        <v>1463</v>
      </c>
      <c r="C315" t="s">
        <v>1698</v>
      </c>
      <c r="D315" t="s">
        <v>1712</v>
      </c>
      <c r="E315">
        <v>14</v>
      </c>
      <c r="F315" s="8">
        <f t="shared" si="36"/>
        <v>0.12357142857142855</v>
      </c>
      <c r="G315" s="8">
        <f t="shared" si="37"/>
        <v>0.15274654488086925</v>
      </c>
      <c r="H315" s="11">
        <v>880</v>
      </c>
      <c r="I315" s="5">
        <f t="shared" si="38"/>
        <v>21718.400000000001</v>
      </c>
      <c r="J315" s="29">
        <v>45760</v>
      </c>
      <c r="K315" s="28">
        <f t="shared" si="39"/>
        <v>1129356.8</v>
      </c>
      <c r="L315" s="30" cm="1">
        <f t="array" ref="L315">_xlfn.IFS(K315&gt;3898140.12,0.35,K315&gt;1299380.04,0.34,K315&gt;974535.03,0.32,K315&gt;510451,0.3,K315&gt;323862,0.2352,K315&gt;160577.65,0.2136,K315&gt;134119.41,0.1792,K315&gt;115375.9,0.16,K315&gt;65651.07,0.1088,K315&gt;7735,0.064,K315&gt;0,0.0192)</f>
        <v>0.32</v>
      </c>
      <c r="M315" s="31">
        <f t="shared" si="40"/>
        <v>767962.62399999995</v>
      </c>
      <c r="N315" s="28">
        <f t="shared" si="41"/>
        <v>585643.27305543958</v>
      </c>
      <c r="O315">
        <v>24</v>
      </c>
      <c r="P315" t="s">
        <v>73</v>
      </c>
      <c r="Q315" t="s">
        <v>401</v>
      </c>
    </row>
    <row r="316" spans="1:17" x14ac:dyDescent="0.45">
      <c r="A316">
        <v>736</v>
      </c>
      <c r="B316" t="s">
        <v>1463</v>
      </c>
      <c r="C316" t="s">
        <v>1800</v>
      </c>
      <c r="D316" t="s">
        <v>1818</v>
      </c>
      <c r="E316">
        <v>18</v>
      </c>
      <c r="F316" s="8">
        <f t="shared" si="36"/>
        <v>0.12357142857142855</v>
      </c>
      <c r="G316" s="8">
        <f t="shared" si="37"/>
        <v>0.15274654488086925</v>
      </c>
      <c r="H316" s="11">
        <v>880</v>
      </c>
      <c r="I316" s="5">
        <f t="shared" si="38"/>
        <v>21718.400000000001</v>
      </c>
      <c r="J316" s="29">
        <v>45760</v>
      </c>
      <c r="K316" s="28">
        <f t="shared" si="39"/>
        <v>1129356.8</v>
      </c>
      <c r="L316" s="30" cm="1">
        <f t="array" ref="L316">_xlfn.IFS(K316&gt;3898140.12,0.35,K316&gt;1299380.04,0.34,K316&gt;974535.03,0.32,K316&gt;510451,0.3,K316&gt;323862,0.2352,K316&gt;160577.65,0.2136,K316&gt;134119.41,0.1792,K316&gt;115375.9,0.16,K316&gt;65651.07,0.1088,K316&gt;7735,0.064,K316&gt;0,0.0192)</f>
        <v>0.32</v>
      </c>
      <c r="M316" s="31">
        <f t="shared" si="40"/>
        <v>767962.62399999995</v>
      </c>
      <c r="N316" s="28">
        <f t="shared" si="41"/>
        <v>585643.27305543958</v>
      </c>
      <c r="O316">
        <v>22</v>
      </c>
      <c r="P316" t="s">
        <v>43</v>
      </c>
      <c r="Q316" t="s">
        <v>401</v>
      </c>
    </row>
    <row r="317" spans="1:17" x14ac:dyDescent="0.45">
      <c r="A317">
        <v>685</v>
      </c>
      <c r="B317" t="s">
        <v>1463</v>
      </c>
      <c r="C317" t="s">
        <v>1775</v>
      </c>
      <c r="D317" t="s">
        <v>1786</v>
      </c>
      <c r="E317">
        <v>11</v>
      </c>
      <c r="F317" s="8">
        <f t="shared" si="36"/>
        <v>0.120762987012987</v>
      </c>
      <c r="G317" s="8">
        <f t="shared" si="37"/>
        <v>0.14927503249721313</v>
      </c>
      <c r="H317" s="11">
        <v>860</v>
      </c>
      <c r="I317" s="5">
        <f t="shared" si="38"/>
        <v>21224.799999999999</v>
      </c>
      <c r="J317" s="29">
        <v>44720</v>
      </c>
      <c r="K317" s="28">
        <f t="shared" si="39"/>
        <v>1103689.6000000001</v>
      </c>
      <c r="L317" s="30" cm="1">
        <f t="array" ref="L317">_xlfn.IFS(K317&gt;3898140.12,0.35,K317&gt;1299380.04,0.34,K317&gt;974535.03,0.32,K317&gt;510451,0.3,K317&gt;323862,0.2352,K317&gt;160577.65,0.2136,K317&gt;134119.41,0.1792,K317&gt;115375.9,0.16,K317&gt;65651.07,0.1088,K317&gt;7735,0.064,K317&gt;0,0.0192)</f>
        <v>0.32</v>
      </c>
      <c r="M317" s="31">
        <f t="shared" si="40"/>
        <v>750508.92799999996</v>
      </c>
      <c r="N317" s="28">
        <f t="shared" si="41"/>
        <v>572333.198667816</v>
      </c>
      <c r="O317">
        <v>27</v>
      </c>
      <c r="P317" t="s">
        <v>64</v>
      </c>
      <c r="Q317" t="s">
        <v>401</v>
      </c>
    </row>
    <row r="318" spans="1:17" x14ac:dyDescent="0.45">
      <c r="A318">
        <v>630</v>
      </c>
      <c r="B318" t="s">
        <v>1463</v>
      </c>
      <c r="C318" t="s">
        <v>1748</v>
      </c>
      <c r="D318" t="s">
        <v>1771</v>
      </c>
      <c r="E318">
        <v>23</v>
      </c>
      <c r="F318" s="8">
        <f t="shared" si="36"/>
        <v>0.11795454545454542</v>
      </c>
      <c r="G318" s="8">
        <f t="shared" si="37"/>
        <v>0.14580352011355699</v>
      </c>
      <c r="H318" s="11">
        <v>840</v>
      </c>
      <c r="I318" s="5">
        <f t="shared" si="38"/>
        <v>20731.2</v>
      </c>
      <c r="J318" s="29">
        <v>43680</v>
      </c>
      <c r="K318" s="28">
        <f t="shared" si="39"/>
        <v>1078022.3999999999</v>
      </c>
      <c r="L318" s="30" cm="1">
        <f t="array" ref="L318">_xlfn.IFS(K318&gt;3898140.12,0.35,K318&gt;1299380.04,0.34,K318&gt;974535.03,0.32,K318&gt;510451,0.3,K318&gt;323862,0.2352,K318&gt;160577.65,0.2136,K318&gt;134119.41,0.1792,K318&gt;115375.9,0.16,K318&gt;65651.07,0.1088,K318&gt;7735,0.064,K318&gt;0,0.0192)</f>
        <v>0.32</v>
      </c>
      <c r="M318" s="31">
        <f t="shared" si="40"/>
        <v>733055.23199999984</v>
      </c>
      <c r="N318" s="28">
        <f t="shared" si="41"/>
        <v>559023.12428019219</v>
      </c>
      <c r="O318">
        <v>25</v>
      </c>
      <c r="P318" t="s">
        <v>1772</v>
      </c>
      <c r="Q318" t="s">
        <v>401</v>
      </c>
    </row>
    <row r="319" spans="1:17" x14ac:dyDescent="0.45">
      <c r="A319">
        <v>947</v>
      </c>
      <c r="B319" t="s">
        <v>1463</v>
      </c>
      <c r="C319" t="s">
        <v>1902</v>
      </c>
      <c r="D319" t="s">
        <v>1915</v>
      </c>
      <c r="E319">
        <v>15</v>
      </c>
      <c r="F319" s="8">
        <f t="shared" si="36"/>
        <v>0.11514610389610387</v>
      </c>
      <c r="G319" s="8">
        <f t="shared" si="37"/>
        <v>0.14233200772990087</v>
      </c>
      <c r="H319" s="11">
        <v>820</v>
      </c>
      <c r="I319" s="5">
        <f t="shared" si="38"/>
        <v>20237.599999999999</v>
      </c>
      <c r="J319" s="29">
        <v>42640</v>
      </c>
      <c r="K319" s="28">
        <f t="shared" si="39"/>
        <v>1052355.2</v>
      </c>
      <c r="L319" s="30" cm="1">
        <f t="array" ref="L319">_xlfn.IFS(K319&gt;3898140.12,0.35,K319&gt;1299380.04,0.34,K319&gt;974535.03,0.32,K319&gt;510451,0.3,K319&gt;323862,0.2352,K319&gt;160577.65,0.2136,K319&gt;134119.41,0.1792,K319&gt;115375.9,0.16,K319&gt;65651.07,0.1088,K319&gt;7735,0.064,K319&gt;0,0.0192)</f>
        <v>0.32</v>
      </c>
      <c r="M319" s="31">
        <f t="shared" si="40"/>
        <v>715601.53599999985</v>
      </c>
      <c r="N319" s="28">
        <f t="shared" si="41"/>
        <v>545713.04989256861</v>
      </c>
      <c r="O319">
        <v>26</v>
      </c>
      <c r="P319" t="s">
        <v>50</v>
      </c>
      <c r="Q319" t="s">
        <v>18</v>
      </c>
    </row>
    <row r="320" spans="1:17" x14ac:dyDescent="0.45">
      <c r="A320">
        <v>574</v>
      </c>
      <c r="B320" t="s">
        <v>1463</v>
      </c>
      <c r="C320" t="s">
        <v>1723</v>
      </c>
      <c r="D320" t="s">
        <v>1741</v>
      </c>
      <c r="E320">
        <v>19</v>
      </c>
      <c r="F320" s="8">
        <f t="shared" si="36"/>
        <v>0.11233766233766232</v>
      </c>
      <c r="G320" s="8">
        <f t="shared" si="37"/>
        <v>0.13886049534624476</v>
      </c>
      <c r="H320" s="11">
        <v>800</v>
      </c>
      <c r="I320" s="5">
        <f t="shared" si="38"/>
        <v>19744</v>
      </c>
      <c r="J320" s="29">
        <v>41600</v>
      </c>
      <c r="K320" s="28">
        <f t="shared" si="39"/>
        <v>1026688</v>
      </c>
      <c r="L320" s="30" cm="1">
        <f t="array" ref="L320">_xlfn.IFS(K320&gt;3898140.12,0.35,K320&gt;1299380.04,0.34,K320&gt;974535.03,0.32,K320&gt;510451,0.3,K320&gt;323862,0.2352,K320&gt;160577.65,0.2136,K320&gt;134119.41,0.1792,K320&gt;115375.9,0.16,K320&gt;65651.07,0.1088,K320&gt;7735,0.064,K320&gt;0,0.0192)</f>
        <v>0.32</v>
      </c>
      <c r="M320" s="31">
        <f t="shared" si="40"/>
        <v>698147.83999999997</v>
      </c>
      <c r="N320" s="28">
        <f t="shared" si="41"/>
        <v>532402.97550494503</v>
      </c>
      <c r="O320">
        <v>29</v>
      </c>
      <c r="P320" t="s">
        <v>26</v>
      </c>
      <c r="Q320" t="s">
        <v>401</v>
      </c>
    </row>
    <row r="321" spans="1:17" x14ac:dyDescent="0.45">
      <c r="A321">
        <v>134</v>
      </c>
      <c r="B321" t="s">
        <v>1463</v>
      </c>
      <c r="C321" t="s">
        <v>1514</v>
      </c>
      <c r="D321" t="s">
        <v>1535</v>
      </c>
      <c r="E321">
        <v>20</v>
      </c>
      <c r="F321" s="8">
        <f t="shared" si="36"/>
        <v>0.1067207792207792</v>
      </c>
      <c r="G321" s="8">
        <f t="shared" si="37"/>
        <v>0.13191747057893252</v>
      </c>
      <c r="H321" s="11">
        <v>760</v>
      </c>
      <c r="I321" s="5">
        <f t="shared" si="38"/>
        <v>18756.8</v>
      </c>
      <c r="J321" s="29">
        <v>39520</v>
      </c>
      <c r="K321" s="28">
        <f t="shared" si="39"/>
        <v>975353.6</v>
      </c>
      <c r="L321" s="30" cm="1">
        <f t="array" ref="L321">_xlfn.IFS(K321&gt;3898140.12,0.35,K321&gt;1299380.04,0.34,K321&gt;974535.03,0.32,K321&gt;510451,0.3,K321&gt;323862,0.2352,K321&gt;160577.65,0.2136,K321&gt;134119.41,0.1792,K321&gt;115375.9,0.16,K321&gt;65651.07,0.1088,K321&gt;7735,0.064,K321&gt;0,0.0192)</f>
        <v>0.32</v>
      </c>
      <c r="M321" s="31">
        <f t="shared" si="40"/>
        <v>663240.44799999997</v>
      </c>
      <c r="N321" s="28">
        <f t="shared" si="41"/>
        <v>505782.82672969782</v>
      </c>
      <c r="O321">
        <v>24</v>
      </c>
      <c r="P321" t="s">
        <v>68</v>
      </c>
      <c r="Q321" t="s">
        <v>401</v>
      </c>
    </row>
    <row r="322" spans="1:17" x14ac:dyDescent="0.45">
      <c r="A322">
        <v>135</v>
      </c>
      <c r="B322" t="s">
        <v>1463</v>
      </c>
      <c r="C322" t="s">
        <v>1514</v>
      </c>
      <c r="D322" t="s">
        <v>1536</v>
      </c>
      <c r="E322">
        <v>21</v>
      </c>
      <c r="F322" s="8">
        <f t="shared" ref="F322:F385" si="42">K322/$T$7</f>
        <v>0.1067207792207792</v>
      </c>
      <c r="G322" s="8">
        <f t="shared" ref="G322:G385" si="43">K322/$T$6</f>
        <v>0.13191747057893252</v>
      </c>
      <c r="H322" s="11">
        <v>760</v>
      </c>
      <c r="I322" s="5">
        <f t="shared" ref="I322:I385" si="44">H322*$S$3</f>
        <v>18756.8</v>
      </c>
      <c r="J322" s="29">
        <v>39520</v>
      </c>
      <c r="K322" s="28">
        <f t="shared" ref="K322:K385" si="45">J322*$S$3</f>
        <v>975353.6</v>
      </c>
      <c r="L322" s="30" cm="1">
        <f t="array" ref="L322">_xlfn.IFS(K322&gt;3898140.12,0.35,K322&gt;1299380.04,0.34,K322&gt;974535.03,0.32,K322&gt;510451,0.3,K322&gt;323862,0.2352,K322&gt;160577.65,0.2136,K322&gt;134119.41,0.1792,K322&gt;115375.9,0.16,K322&gt;65651.07,0.1088,K322&gt;7735,0.064,K322&gt;0,0.0192)</f>
        <v>0.32</v>
      </c>
      <c r="M322" s="31">
        <f t="shared" ref="M322:M385" si="46">K322*(1-L322)</f>
        <v>663240.44799999997</v>
      </c>
      <c r="N322" s="28">
        <f t="shared" ref="N322:N385" si="47">M322*$W$3</f>
        <v>505782.82672969782</v>
      </c>
      <c r="O322">
        <v>24</v>
      </c>
      <c r="P322" t="s">
        <v>45</v>
      </c>
      <c r="Q322" t="s">
        <v>401</v>
      </c>
    </row>
    <row r="323" spans="1:17" x14ac:dyDescent="0.45">
      <c r="A323">
        <v>789</v>
      </c>
      <c r="B323" t="s">
        <v>1463</v>
      </c>
      <c r="C323" t="s">
        <v>1827</v>
      </c>
      <c r="D323" t="s">
        <v>1843</v>
      </c>
      <c r="E323">
        <v>17</v>
      </c>
      <c r="F323" s="8">
        <f t="shared" si="42"/>
        <v>0.10531655844155842</v>
      </c>
      <c r="G323" s="8">
        <f t="shared" si="43"/>
        <v>0.13018171438710446</v>
      </c>
      <c r="H323" s="11">
        <v>750</v>
      </c>
      <c r="I323" s="5">
        <f t="shared" si="44"/>
        <v>18510</v>
      </c>
      <c r="J323" s="29">
        <v>39000</v>
      </c>
      <c r="K323" s="28">
        <f t="shared" si="45"/>
        <v>962520</v>
      </c>
      <c r="L323" s="30" cm="1">
        <f t="array" ref="L323">_xlfn.IFS(K323&gt;3898140.12,0.35,K323&gt;1299380.04,0.34,K323&gt;974535.03,0.32,K323&gt;510451,0.3,K323&gt;323862,0.2352,K323&gt;160577.65,0.2136,K323&gt;134119.41,0.1792,K323&gt;115375.9,0.16,K323&gt;65651.07,0.1088,K323&gt;7735,0.064,K323&gt;0,0.0192)</f>
        <v>0.3</v>
      </c>
      <c r="M323" s="31">
        <f t="shared" si="46"/>
        <v>673764</v>
      </c>
      <c r="N323" s="28">
        <f t="shared" si="47"/>
        <v>513808.01863988268</v>
      </c>
      <c r="O323">
        <v>24</v>
      </c>
      <c r="P323" t="s">
        <v>45</v>
      </c>
      <c r="Q323" t="s">
        <v>106</v>
      </c>
    </row>
    <row r="324" spans="1:17" x14ac:dyDescent="0.45">
      <c r="A324">
        <v>136</v>
      </c>
      <c r="B324" t="s">
        <v>1463</v>
      </c>
      <c r="C324" t="s">
        <v>1514</v>
      </c>
      <c r="D324" t="s">
        <v>1537</v>
      </c>
      <c r="E324">
        <v>22</v>
      </c>
      <c r="F324" s="8">
        <f t="shared" si="42"/>
        <v>0.10250811688311687</v>
      </c>
      <c r="G324" s="8">
        <f t="shared" si="43"/>
        <v>0.12671020200344835</v>
      </c>
      <c r="H324" s="11">
        <v>730</v>
      </c>
      <c r="I324" s="5">
        <f t="shared" si="44"/>
        <v>18016.400000000001</v>
      </c>
      <c r="J324" s="29">
        <v>37960</v>
      </c>
      <c r="K324" s="28">
        <f t="shared" si="45"/>
        <v>936852.8</v>
      </c>
      <c r="L324" s="30" cm="1">
        <f t="array" ref="L324">_xlfn.IFS(K324&gt;3898140.12,0.35,K324&gt;1299380.04,0.34,K324&gt;974535.03,0.32,K324&gt;510451,0.3,K324&gt;323862,0.2352,K324&gt;160577.65,0.2136,K324&gt;134119.41,0.1792,K324&gt;115375.9,0.16,K324&gt;65651.07,0.1088,K324&gt;7735,0.064,K324&gt;0,0.0192)</f>
        <v>0.3</v>
      </c>
      <c r="M324" s="31">
        <f t="shared" si="46"/>
        <v>655796.96</v>
      </c>
      <c r="N324" s="28">
        <f t="shared" si="47"/>
        <v>500106.47147615242</v>
      </c>
      <c r="O324">
        <v>31</v>
      </c>
      <c r="P324" t="s">
        <v>28</v>
      </c>
      <c r="Q324" t="s">
        <v>401</v>
      </c>
    </row>
    <row r="325" spans="1:17" x14ac:dyDescent="0.45">
      <c r="A325">
        <v>137</v>
      </c>
      <c r="B325" t="s">
        <v>1463</v>
      </c>
      <c r="C325" t="s">
        <v>1514</v>
      </c>
      <c r="D325" t="s">
        <v>1538</v>
      </c>
      <c r="E325">
        <v>23</v>
      </c>
      <c r="F325" s="8">
        <f t="shared" si="42"/>
        <v>0.10110389610389608</v>
      </c>
      <c r="G325" s="8">
        <f t="shared" si="43"/>
        <v>0.12497444581162027</v>
      </c>
      <c r="H325" s="11">
        <v>720</v>
      </c>
      <c r="I325" s="5">
        <f t="shared" si="44"/>
        <v>17769.599999999999</v>
      </c>
      <c r="J325" s="29">
        <v>37440</v>
      </c>
      <c r="K325" s="28">
        <f t="shared" si="45"/>
        <v>924019.19999999995</v>
      </c>
      <c r="L325" s="30" cm="1">
        <f t="array" ref="L325">_xlfn.IFS(K325&gt;3898140.12,0.35,K325&gt;1299380.04,0.34,K325&gt;974535.03,0.32,K325&gt;510451,0.3,K325&gt;323862,0.2352,K325&gt;160577.65,0.2136,K325&gt;134119.41,0.1792,K325&gt;115375.9,0.16,K325&gt;65651.07,0.1088,K325&gt;7735,0.064,K325&gt;0,0.0192)</f>
        <v>0.3</v>
      </c>
      <c r="M325" s="31">
        <f t="shared" si="46"/>
        <v>646813.43999999994</v>
      </c>
      <c r="N325" s="28">
        <f t="shared" si="47"/>
        <v>493255.69789428735</v>
      </c>
      <c r="O325">
        <v>21</v>
      </c>
      <c r="P325" t="s">
        <v>66</v>
      </c>
      <c r="Q325" t="s">
        <v>401</v>
      </c>
    </row>
    <row r="326" spans="1:17" x14ac:dyDescent="0.45">
      <c r="A326">
        <v>309</v>
      </c>
      <c r="B326" t="s">
        <v>1463</v>
      </c>
      <c r="C326" t="s">
        <v>1592</v>
      </c>
      <c r="D326" t="s">
        <v>1611</v>
      </c>
      <c r="E326">
        <v>19</v>
      </c>
      <c r="F326" s="8">
        <f t="shared" si="42"/>
        <v>9.8295454545454519E-2</v>
      </c>
      <c r="G326" s="8">
        <f t="shared" si="43"/>
        <v>0.12150293342796417</v>
      </c>
      <c r="H326" s="11">
        <v>700</v>
      </c>
      <c r="I326" s="5">
        <f t="shared" si="44"/>
        <v>17276</v>
      </c>
      <c r="J326" s="29">
        <v>36400</v>
      </c>
      <c r="K326" s="28">
        <f t="shared" si="45"/>
        <v>898352</v>
      </c>
      <c r="L326" s="30" cm="1">
        <f t="array" ref="L326">_xlfn.IFS(K326&gt;3898140.12,0.35,K326&gt;1299380.04,0.34,K326&gt;974535.03,0.32,K326&gt;510451,0.3,K326&gt;323862,0.2352,K326&gt;160577.65,0.2136,K326&gt;134119.41,0.1792,K326&gt;115375.9,0.16,K326&gt;65651.07,0.1088,K326&gt;7735,0.064,K326&gt;0,0.0192)</f>
        <v>0.3</v>
      </c>
      <c r="M326" s="28">
        <f t="shared" si="46"/>
        <v>628846.39999999991</v>
      </c>
      <c r="N326" s="28">
        <f t="shared" si="47"/>
        <v>479554.1507305571</v>
      </c>
      <c r="O326">
        <v>22</v>
      </c>
      <c r="P326" t="s">
        <v>45</v>
      </c>
      <c r="Q326" t="s">
        <v>401</v>
      </c>
    </row>
    <row r="327" spans="1:17" x14ac:dyDescent="0.45">
      <c r="A327">
        <v>367</v>
      </c>
      <c r="B327" t="s">
        <v>1463</v>
      </c>
      <c r="C327" t="s">
        <v>1619</v>
      </c>
      <c r="D327" t="s">
        <v>1643</v>
      </c>
      <c r="E327">
        <v>25</v>
      </c>
      <c r="F327" s="8">
        <f t="shared" si="42"/>
        <v>9.5487012987012967E-2</v>
      </c>
      <c r="G327" s="8">
        <f t="shared" si="43"/>
        <v>0.11803142104430805</v>
      </c>
      <c r="H327" s="11">
        <v>680</v>
      </c>
      <c r="I327" s="5">
        <f t="shared" si="44"/>
        <v>16782.400000000001</v>
      </c>
      <c r="J327" s="29">
        <v>35360</v>
      </c>
      <c r="K327" s="28">
        <f t="shared" si="45"/>
        <v>872684.8</v>
      </c>
      <c r="L327" s="30" cm="1">
        <f t="array" ref="L327">_xlfn.IFS(K327&gt;3898140.12,0.35,K327&gt;1299380.04,0.34,K327&gt;974535.03,0.32,K327&gt;510451,0.3,K327&gt;323862,0.2352,K327&gt;160577.65,0.2136,K327&gt;134119.41,0.1792,K327&gt;115375.9,0.16,K327&gt;65651.07,0.1088,K327&gt;7735,0.064,K327&gt;0,0.0192)</f>
        <v>0.3</v>
      </c>
      <c r="M327" s="28">
        <f t="shared" si="46"/>
        <v>610879.36</v>
      </c>
      <c r="N327" s="28">
        <f t="shared" si="47"/>
        <v>465852.60356682696</v>
      </c>
      <c r="O327">
        <v>24</v>
      </c>
      <c r="P327" t="s">
        <v>59</v>
      </c>
      <c r="Q327" t="s">
        <v>401</v>
      </c>
    </row>
    <row r="328" spans="1:17" x14ac:dyDescent="0.45">
      <c r="A328">
        <v>310</v>
      </c>
      <c r="B328" t="s">
        <v>1463</v>
      </c>
      <c r="C328" t="s">
        <v>1592</v>
      </c>
      <c r="D328" t="s">
        <v>1612</v>
      </c>
      <c r="E328">
        <v>20</v>
      </c>
      <c r="F328" s="8">
        <f t="shared" si="42"/>
        <v>9.4082792207792185E-2</v>
      </c>
      <c r="G328" s="8">
        <f t="shared" si="43"/>
        <v>0.11629566485247998</v>
      </c>
      <c r="H328" s="11">
        <v>670</v>
      </c>
      <c r="I328" s="5">
        <f t="shared" si="44"/>
        <v>16535.599999999999</v>
      </c>
      <c r="J328" s="29">
        <v>34840</v>
      </c>
      <c r="K328" s="28">
        <f t="shared" si="45"/>
        <v>859851.2</v>
      </c>
      <c r="L328" s="30" cm="1">
        <f t="array" ref="L328">_xlfn.IFS(K328&gt;3898140.12,0.35,K328&gt;1299380.04,0.34,K328&gt;974535.03,0.32,K328&gt;510451,0.3,K328&gt;323862,0.2352,K328&gt;160577.65,0.2136,K328&gt;134119.41,0.1792,K328&gt;115375.9,0.16,K328&gt;65651.07,0.1088,K328&gt;7735,0.064,K328&gt;0,0.0192)</f>
        <v>0.3</v>
      </c>
      <c r="M328" s="28">
        <f t="shared" si="46"/>
        <v>601895.84</v>
      </c>
      <c r="N328" s="28">
        <f t="shared" si="47"/>
        <v>459001.82998496183</v>
      </c>
      <c r="O328">
        <v>25</v>
      </c>
      <c r="P328" t="s">
        <v>45</v>
      </c>
      <c r="Q328" t="s">
        <v>147</v>
      </c>
    </row>
    <row r="329" spans="1:17" x14ac:dyDescent="0.45">
      <c r="A329">
        <v>834</v>
      </c>
      <c r="B329" t="s">
        <v>1463</v>
      </c>
      <c r="C329" t="s">
        <v>1852</v>
      </c>
      <c r="D329" t="s">
        <v>1864</v>
      </c>
      <c r="E329">
        <v>13</v>
      </c>
      <c r="F329" s="8">
        <f t="shared" si="42"/>
        <v>9.1274350649350633E-2</v>
      </c>
      <c r="G329" s="8">
        <f t="shared" si="43"/>
        <v>0.11282415246882387</v>
      </c>
      <c r="H329" s="11">
        <v>650</v>
      </c>
      <c r="I329" s="5">
        <f t="shared" si="44"/>
        <v>16042</v>
      </c>
      <c r="J329" s="29">
        <v>33800</v>
      </c>
      <c r="K329" s="28">
        <f t="shared" si="45"/>
        <v>834184</v>
      </c>
      <c r="L329" s="30" cm="1">
        <f t="array" ref="L329">_xlfn.IFS(K329&gt;3898140.12,0.35,K329&gt;1299380.04,0.34,K329&gt;974535.03,0.32,K329&gt;510451,0.3,K329&gt;323862,0.2352,K329&gt;160577.65,0.2136,K329&gt;134119.41,0.1792,K329&gt;115375.9,0.16,K329&gt;65651.07,0.1088,K329&gt;7735,0.064,K329&gt;0,0.0192)</f>
        <v>0.3</v>
      </c>
      <c r="M329" s="28">
        <f t="shared" si="46"/>
        <v>583928.79999999993</v>
      </c>
      <c r="N329" s="28">
        <f t="shared" si="47"/>
        <v>445300.28282123158</v>
      </c>
      <c r="O329">
        <v>29</v>
      </c>
      <c r="P329" t="s">
        <v>72</v>
      </c>
      <c r="Q329" t="s">
        <v>401</v>
      </c>
    </row>
    <row r="330" spans="1:17" x14ac:dyDescent="0.45">
      <c r="A330">
        <v>244</v>
      </c>
      <c r="B330" t="s">
        <v>1463</v>
      </c>
      <c r="C330" t="s">
        <v>1566</v>
      </c>
      <c r="D330" t="s">
        <v>1584</v>
      </c>
      <c r="E330">
        <v>18</v>
      </c>
      <c r="F330" s="8">
        <f t="shared" si="42"/>
        <v>8.8465909090909081E-2</v>
      </c>
      <c r="G330" s="8">
        <f t="shared" si="43"/>
        <v>0.10935264008516775</v>
      </c>
      <c r="H330" s="11">
        <v>630</v>
      </c>
      <c r="I330" s="5">
        <f t="shared" si="44"/>
        <v>15548.4</v>
      </c>
      <c r="J330" s="29">
        <v>32760</v>
      </c>
      <c r="K330" s="28">
        <f t="shared" si="45"/>
        <v>808516.8</v>
      </c>
      <c r="L330" s="30" cm="1">
        <f t="array" ref="L330">_xlfn.IFS(K330&gt;3898140.12,0.35,K330&gt;1299380.04,0.34,K330&gt;974535.03,0.32,K330&gt;510451,0.3,K330&gt;323862,0.2352,K330&gt;160577.65,0.2136,K330&gt;134119.41,0.1792,K330&gt;115375.9,0.16,K330&gt;65651.07,0.1088,K330&gt;7735,0.064,K330&gt;0,0.0192)</f>
        <v>0.3</v>
      </c>
      <c r="M330" s="28">
        <f t="shared" si="46"/>
        <v>565961.76</v>
      </c>
      <c r="N330" s="28">
        <f t="shared" si="47"/>
        <v>431598.73565750144</v>
      </c>
      <c r="O330">
        <v>23</v>
      </c>
      <c r="P330" t="s">
        <v>43</v>
      </c>
      <c r="Q330" t="s">
        <v>401</v>
      </c>
    </row>
    <row r="331" spans="1:17" x14ac:dyDescent="0.45">
      <c r="A331">
        <v>518</v>
      </c>
      <c r="B331" t="s">
        <v>1463</v>
      </c>
      <c r="C331" t="s">
        <v>1698</v>
      </c>
      <c r="D331" t="s">
        <v>1713</v>
      </c>
      <c r="E331">
        <v>15</v>
      </c>
      <c r="F331" s="8">
        <f t="shared" si="42"/>
        <v>8.8465909090909081E-2</v>
      </c>
      <c r="G331" s="8">
        <f t="shared" si="43"/>
        <v>0.10935264008516775</v>
      </c>
      <c r="H331" s="11">
        <v>630</v>
      </c>
      <c r="I331" s="5">
        <f t="shared" si="44"/>
        <v>15548.4</v>
      </c>
      <c r="J331" s="29">
        <v>32760</v>
      </c>
      <c r="K331" s="28">
        <f t="shared" si="45"/>
        <v>808516.8</v>
      </c>
      <c r="L331" s="30" cm="1">
        <f t="array" ref="L331">_xlfn.IFS(K331&gt;3898140.12,0.35,K331&gt;1299380.04,0.34,K331&gt;974535.03,0.32,K331&gt;510451,0.3,K331&gt;323862,0.2352,K331&gt;160577.65,0.2136,K331&gt;134119.41,0.1792,K331&gt;115375.9,0.16,K331&gt;65651.07,0.1088,K331&gt;7735,0.064,K331&gt;0,0.0192)</f>
        <v>0.3</v>
      </c>
      <c r="M331" s="28">
        <f t="shared" si="46"/>
        <v>565961.76</v>
      </c>
      <c r="N331" s="28">
        <f t="shared" si="47"/>
        <v>431598.73565750144</v>
      </c>
      <c r="O331">
        <v>29</v>
      </c>
      <c r="P331" t="s">
        <v>26</v>
      </c>
      <c r="Q331" t="s">
        <v>104</v>
      </c>
    </row>
    <row r="332" spans="1:17" x14ac:dyDescent="0.45">
      <c r="A332">
        <v>468</v>
      </c>
      <c r="B332" t="s">
        <v>1463</v>
      </c>
      <c r="C332" t="s">
        <v>1671</v>
      </c>
      <c r="D332" t="s">
        <v>1688</v>
      </c>
      <c r="E332">
        <v>17</v>
      </c>
      <c r="F332" s="8">
        <f t="shared" si="42"/>
        <v>8.5657467532467516E-2</v>
      </c>
      <c r="G332" s="8">
        <f t="shared" si="43"/>
        <v>0.10588112770151163</v>
      </c>
      <c r="H332" s="11">
        <v>610</v>
      </c>
      <c r="I332" s="5">
        <f t="shared" si="44"/>
        <v>15054.8</v>
      </c>
      <c r="J332" s="29">
        <v>31720</v>
      </c>
      <c r="K332" s="28">
        <f t="shared" si="45"/>
        <v>782849.6</v>
      </c>
      <c r="L332" s="30" cm="1">
        <f t="array" ref="L332">_xlfn.IFS(K332&gt;3898140.12,0.35,K332&gt;1299380.04,0.34,K332&gt;974535.03,0.32,K332&gt;510451,0.3,K332&gt;323862,0.2352,K332&gt;160577.65,0.2136,K332&gt;134119.41,0.1792,K332&gt;115375.9,0.16,K332&gt;65651.07,0.1088,K332&gt;7735,0.064,K332&gt;0,0.0192)</f>
        <v>0.3</v>
      </c>
      <c r="M332" s="28">
        <f t="shared" si="46"/>
        <v>547994.72</v>
      </c>
      <c r="N332" s="28">
        <f t="shared" si="47"/>
        <v>417897.18849377125</v>
      </c>
      <c r="O332">
        <v>23</v>
      </c>
      <c r="P332" t="s">
        <v>59</v>
      </c>
      <c r="Q332" t="s">
        <v>401</v>
      </c>
    </row>
    <row r="333" spans="1:17" x14ac:dyDescent="0.45">
      <c r="A333">
        <v>311</v>
      </c>
      <c r="B333" t="s">
        <v>1463</v>
      </c>
      <c r="C333" t="s">
        <v>1592</v>
      </c>
      <c r="D333" t="s">
        <v>1613</v>
      </c>
      <c r="E333">
        <v>21</v>
      </c>
      <c r="F333" s="8">
        <f t="shared" si="42"/>
        <v>8.4253246753246733E-2</v>
      </c>
      <c r="G333" s="8">
        <f t="shared" si="43"/>
        <v>0.10414537150968357</v>
      </c>
      <c r="H333" s="11">
        <v>600</v>
      </c>
      <c r="I333" s="5">
        <f t="shared" si="44"/>
        <v>14808</v>
      </c>
      <c r="J333" s="29">
        <v>31200</v>
      </c>
      <c r="K333" s="28">
        <f t="shared" si="45"/>
        <v>770016</v>
      </c>
      <c r="L333" s="30" cm="1">
        <f t="array" ref="L333">_xlfn.IFS(K333&gt;3898140.12,0.35,K333&gt;1299380.04,0.34,K333&gt;974535.03,0.32,K333&gt;510451,0.3,K333&gt;323862,0.2352,K333&gt;160577.65,0.2136,K333&gt;134119.41,0.1792,K333&gt;115375.9,0.16,K333&gt;65651.07,0.1088,K333&gt;7735,0.064,K333&gt;0,0.0192)</f>
        <v>0.3</v>
      </c>
      <c r="M333" s="28">
        <f t="shared" si="46"/>
        <v>539011.19999999995</v>
      </c>
      <c r="N333" s="28">
        <f t="shared" si="47"/>
        <v>411046.41491190612</v>
      </c>
      <c r="O333">
        <v>18</v>
      </c>
      <c r="P333" t="s">
        <v>22</v>
      </c>
      <c r="Q333" t="s">
        <v>401</v>
      </c>
    </row>
    <row r="334" spans="1:17" x14ac:dyDescent="0.45">
      <c r="A334">
        <v>189</v>
      </c>
      <c r="B334" t="s">
        <v>1463</v>
      </c>
      <c r="C334" t="s">
        <v>1540</v>
      </c>
      <c r="D334" t="s">
        <v>1562</v>
      </c>
      <c r="E334">
        <v>22</v>
      </c>
      <c r="F334" s="8">
        <f t="shared" si="42"/>
        <v>8.1444805194805181E-2</v>
      </c>
      <c r="G334" s="8">
        <f t="shared" si="43"/>
        <v>0.10067385912602746</v>
      </c>
      <c r="H334" s="11">
        <v>580</v>
      </c>
      <c r="I334" s="5">
        <f t="shared" si="44"/>
        <v>14314.4</v>
      </c>
      <c r="J334" s="29">
        <v>30160</v>
      </c>
      <c r="K334" s="28">
        <f t="shared" si="45"/>
        <v>744348.8</v>
      </c>
      <c r="L334" s="30" cm="1">
        <f t="array" ref="L334">_xlfn.IFS(K334&gt;3898140.12,0.35,K334&gt;1299380.04,0.34,K334&gt;974535.03,0.32,K334&gt;510451,0.3,K334&gt;323862,0.2352,K334&gt;160577.65,0.2136,K334&gt;134119.41,0.1792,K334&gt;115375.9,0.16,K334&gt;65651.07,0.1088,K334&gt;7735,0.064,K334&gt;0,0.0192)</f>
        <v>0.3</v>
      </c>
      <c r="M334" s="28">
        <f t="shared" si="46"/>
        <v>521044.16</v>
      </c>
      <c r="N334" s="28">
        <f t="shared" si="47"/>
        <v>397344.86774817592</v>
      </c>
      <c r="O334">
        <v>22</v>
      </c>
      <c r="P334" t="s">
        <v>40</v>
      </c>
      <c r="Q334" t="s">
        <v>401</v>
      </c>
    </row>
    <row r="335" spans="1:17" x14ac:dyDescent="0.45">
      <c r="A335">
        <v>469</v>
      </c>
      <c r="B335" t="s">
        <v>1463</v>
      </c>
      <c r="C335" t="s">
        <v>1671</v>
      </c>
      <c r="D335" t="s">
        <v>1689</v>
      </c>
      <c r="E335">
        <v>18</v>
      </c>
      <c r="F335" s="8">
        <f t="shared" si="42"/>
        <v>8.1444805194805181E-2</v>
      </c>
      <c r="G335" s="8">
        <f t="shared" si="43"/>
        <v>0.10067385912602746</v>
      </c>
      <c r="H335" s="11">
        <v>580</v>
      </c>
      <c r="I335" s="5">
        <f t="shared" si="44"/>
        <v>14314.4</v>
      </c>
      <c r="J335" s="29">
        <v>30160</v>
      </c>
      <c r="K335" s="28">
        <f t="shared" si="45"/>
        <v>744348.8</v>
      </c>
      <c r="L335" s="30" cm="1">
        <f t="array" ref="L335">_xlfn.IFS(K335&gt;3898140.12,0.35,K335&gt;1299380.04,0.34,K335&gt;974535.03,0.32,K335&gt;510451,0.3,K335&gt;323862,0.2352,K335&gt;160577.65,0.2136,K335&gt;134119.41,0.1792,K335&gt;115375.9,0.16,K335&gt;65651.07,0.1088,K335&gt;7735,0.064,K335&gt;0,0.0192)</f>
        <v>0.3</v>
      </c>
      <c r="M335" s="28">
        <f t="shared" si="46"/>
        <v>521044.16</v>
      </c>
      <c r="N335" s="28">
        <f t="shared" si="47"/>
        <v>397344.86774817592</v>
      </c>
      <c r="O335">
        <v>28</v>
      </c>
      <c r="P335" t="s">
        <v>17</v>
      </c>
      <c r="Q335" t="s">
        <v>106</v>
      </c>
    </row>
    <row r="336" spans="1:17" x14ac:dyDescent="0.45">
      <c r="A336">
        <v>902</v>
      </c>
      <c r="B336" t="s">
        <v>1463</v>
      </c>
      <c r="C336" t="s">
        <v>1876</v>
      </c>
      <c r="D336" t="s">
        <v>1898</v>
      </c>
      <c r="E336">
        <v>22</v>
      </c>
      <c r="F336" s="8">
        <f t="shared" si="42"/>
        <v>8.0040584415584398E-2</v>
      </c>
      <c r="G336" s="8">
        <f t="shared" si="43"/>
        <v>9.8938102934199385E-2</v>
      </c>
      <c r="H336" s="11">
        <v>570</v>
      </c>
      <c r="I336" s="5">
        <f t="shared" si="44"/>
        <v>14067.6</v>
      </c>
      <c r="J336" s="29">
        <v>29640</v>
      </c>
      <c r="K336" s="28">
        <f t="shared" si="45"/>
        <v>731515.2</v>
      </c>
      <c r="L336" s="30" cm="1">
        <f t="array" ref="L336">_xlfn.IFS(K336&gt;3898140.12,0.35,K336&gt;1299380.04,0.34,K336&gt;974535.03,0.32,K336&gt;510451,0.3,K336&gt;323862,0.2352,K336&gt;160577.65,0.2136,K336&gt;134119.41,0.1792,K336&gt;115375.9,0.16,K336&gt;65651.07,0.1088,K336&gt;7735,0.064,K336&gt;0,0.0192)</f>
        <v>0.3</v>
      </c>
      <c r="M336" s="28">
        <f t="shared" si="46"/>
        <v>512060.63999999996</v>
      </c>
      <c r="N336" s="28">
        <f t="shared" si="47"/>
        <v>390494.0941663108</v>
      </c>
      <c r="O336">
        <v>21</v>
      </c>
      <c r="P336" t="s">
        <v>17</v>
      </c>
      <c r="Q336" t="s">
        <v>401</v>
      </c>
    </row>
    <row r="337" spans="1:17" x14ac:dyDescent="0.45">
      <c r="A337">
        <v>245</v>
      </c>
      <c r="B337" t="s">
        <v>1463</v>
      </c>
      <c r="C337" t="s">
        <v>1566</v>
      </c>
      <c r="D337" t="s">
        <v>1585</v>
      </c>
      <c r="E337">
        <v>19</v>
      </c>
      <c r="F337" s="8">
        <f t="shared" si="42"/>
        <v>7.5827922077922064E-2</v>
      </c>
      <c r="G337" s="8">
        <f t="shared" si="43"/>
        <v>9.3730834358715223E-2</v>
      </c>
      <c r="H337" s="11">
        <v>540</v>
      </c>
      <c r="I337" s="5">
        <f t="shared" si="44"/>
        <v>13327.2</v>
      </c>
      <c r="J337" s="29">
        <v>28080</v>
      </c>
      <c r="K337" s="28">
        <f t="shared" si="45"/>
        <v>693014.4</v>
      </c>
      <c r="L337" s="30" cm="1">
        <f t="array" ref="L337">_xlfn.IFS(K337&gt;3898140.12,0.35,K337&gt;1299380.04,0.34,K337&gt;974535.03,0.32,K337&gt;510451,0.3,K337&gt;323862,0.2352,K337&gt;160577.65,0.2136,K337&gt;134119.41,0.1792,K337&gt;115375.9,0.16,K337&gt;65651.07,0.1088,K337&gt;7735,0.064,K337&gt;0,0.0192)</f>
        <v>0.3</v>
      </c>
      <c r="M337" s="28">
        <f t="shared" si="46"/>
        <v>485110.07999999996</v>
      </c>
      <c r="N337" s="28">
        <f t="shared" si="47"/>
        <v>369941.77342071553</v>
      </c>
      <c r="O337">
        <v>21</v>
      </c>
      <c r="P337" t="s">
        <v>198</v>
      </c>
      <c r="Q337" t="s">
        <v>401</v>
      </c>
    </row>
    <row r="338" spans="1:17" x14ac:dyDescent="0.45">
      <c r="A338">
        <v>686</v>
      </c>
      <c r="B338" t="s">
        <v>1463</v>
      </c>
      <c r="C338" t="s">
        <v>1775</v>
      </c>
      <c r="D338" t="s">
        <v>1787</v>
      </c>
      <c r="E338">
        <v>12</v>
      </c>
      <c r="F338" s="8">
        <f t="shared" si="42"/>
        <v>7.5827922077922064E-2</v>
      </c>
      <c r="G338" s="8">
        <f t="shared" si="43"/>
        <v>9.3730834358715223E-2</v>
      </c>
      <c r="H338" s="11">
        <v>540</v>
      </c>
      <c r="I338" s="5">
        <f t="shared" si="44"/>
        <v>13327.2</v>
      </c>
      <c r="J338" s="29">
        <v>28080</v>
      </c>
      <c r="K338" s="28">
        <f t="shared" si="45"/>
        <v>693014.4</v>
      </c>
      <c r="L338" s="30" cm="1">
        <f t="array" ref="L338">_xlfn.IFS(K338&gt;3898140.12,0.35,K338&gt;1299380.04,0.34,K338&gt;974535.03,0.32,K338&gt;510451,0.3,K338&gt;323862,0.2352,K338&gt;160577.65,0.2136,K338&gt;134119.41,0.1792,K338&gt;115375.9,0.16,K338&gt;65651.07,0.1088,K338&gt;7735,0.064,K338&gt;0,0.0192)</f>
        <v>0.3</v>
      </c>
      <c r="M338" s="28">
        <f t="shared" si="46"/>
        <v>485110.07999999996</v>
      </c>
      <c r="N338" s="28">
        <f t="shared" si="47"/>
        <v>369941.77342071553</v>
      </c>
      <c r="O338">
        <v>29</v>
      </c>
      <c r="P338" t="s">
        <v>26</v>
      </c>
      <c r="Q338" t="s">
        <v>34</v>
      </c>
    </row>
    <row r="339" spans="1:17" x14ac:dyDescent="0.45">
      <c r="A339">
        <v>312</v>
      </c>
      <c r="B339" t="s">
        <v>1463</v>
      </c>
      <c r="C339" t="s">
        <v>1592</v>
      </c>
      <c r="D339" t="s">
        <v>1614</v>
      </c>
      <c r="E339">
        <v>22</v>
      </c>
      <c r="F339" s="8">
        <f t="shared" si="42"/>
        <v>7.4423701298701295E-2</v>
      </c>
      <c r="G339" s="8">
        <f t="shared" si="43"/>
        <v>9.1995078166887165E-2</v>
      </c>
      <c r="H339" s="11">
        <v>530</v>
      </c>
      <c r="I339" s="5">
        <f t="shared" si="44"/>
        <v>13080.4</v>
      </c>
      <c r="J339" s="29">
        <v>27560</v>
      </c>
      <c r="K339" s="28">
        <f t="shared" si="45"/>
        <v>680180.8</v>
      </c>
      <c r="L339" s="30" cm="1">
        <f t="array" ref="L339">_xlfn.IFS(K339&gt;3898140.12,0.35,K339&gt;1299380.04,0.34,K339&gt;974535.03,0.32,K339&gt;510451,0.3,K339&gt;323862,0.2352,K339&gt;160577.65,0.2136,K339&gt;134119.41,0.1792,K339&gt;115375.9,0.16,K339&gt;65651.07,0.1088,K339&gt;7735,0.064,K339&gt;0,0.0192)</f>
        <v>0.3</v>
      </c>
      <c r="M339" s="28">
        <f t="shared" si="46"/>
        <v>476126.56</v>
      </c>
      <c r="N339" s="28">
        <f t="shared" si="47"/>
        <v>363090.9998388504</v>
      </c>
      <c r="O339">
        <v>24</v>
      </c>
      <c r="P339" t="s">
        <v>73</v>
      </c>
      <c r="Q339" t="s">
        <v>401</v>
      </c>
    </row>
    <row r="340" spans="1:17" x14ac:dyDescent="0.45">
      <c r="A340">
        <v>246</v>
      </c>
      <c r="B340" t="s">
        <v>1463</v>
      </c>
      <c r="C340" t="s">
        <v>1566</v>
      </c>
      <c r="D340" t="s">
        <v>1586</v>
      </c>
      <c r="E340">
        <v>20</v>
      </c>
      <c r="F340" s="8">
        <f t="shared" si="42"/>
        <v>7.1615259740259729E-2</v>
      </c>
      <c r="G340" s="8">
        <f t="shared" si="43"/>
        <v>8.8523565783231034E-2</v>
      </c>
      <c r="H340" s="11">
        <v>510</v>
      </c>
      <c r="I340" s="5">
        <f t="shared" si="44"/>
        <v>12586.8</v>
      </c>
      <c r="J340" s="29">
        <v>26520</v>
      </c>
      <c r="K340" s="28">
        <f t="shared" si="45"/>
        <v>654513.6</v>
      </c>
      <c r="L340" s="30" cm="1">
        <f t="array" ref="L340">_xlfn.IFS(K340&gt;3898140.12,0.35,K340&gt;1299380.04,0.34,K340&gt;974535.03,0.32,K340&gt;510451,0.3,K340&gt;323862,0.2352,K340&gt;160577.65,0.2136,K340&gt;134119.41,0.1792,K340&gt;115375.9,0.16,K340&gt;65651.07,0.1088,K340&gt;7735,0.064,K340&gt;0,0.0192)</f>
        <v>0.3</v>
      </c>
      <c r="M340" s="28">
        <f t="shared" si="46"/>
        <v>458159.51999999996</v>
      </c>
      <c r="N340" s="28">
        <f t="shared" si="47"/>
        <v>349389.45267512021</v>
      </c>
      <c r="O340">
        <v>23</v>
      </c>
      <c r="P340" t="s">
        <v>59</v>
      </c>
      <c r="Q340" t="s">
        <v>401</v>
      </c>
    </row>
    <row r="341" spans="1:17" x14ac:dyDescent="0.45">
      <c r="A341">
        <v>687</v>
      </c>
      <c r="B341" t="s">
        <v>1463</v>
      </c>
      <c r="C341" t="s">
        <v>1775</v>
      </c>
      <c r="D341" t="s">
        <v>1788</v>
      </c>
      <c r="E341">
        <v>13</v>
      </c>
      <c r="F341" s="8">
        <f t="shared" si="42"/>
        <v>7.1615259740259729E-2</v>
      </c>
      <c r="G341" s="8">
        <f t="shared" si="43"/>
        <v>8.8523565783231034E-2</v>
      </c>
      <c r="H341" s="11">
        <v>510</v>
      </c>
      <c r="I341" s="5">
        <f t="shared" si="44"/>
        <v>12586.8</v>
      </c>
      <c r="J341" s="29">
        <v>26520</v>
      </c>
      <c r="K341" s="28">
        <f t="shared" si="45"/>
        <v>654513.6</v>
      </c>
      <c r="L341" s="30" cm="1">
        <f t="array" ref="L341">_xlfn.IFS(K341&gt;3898140.12,0.35,K341&gt;1299380.04,0.34,K341&gt;974535.03,0.32,K341&gt;510451,0.3,K341&gt;323862,0.2352,K341&gt;160577.65,0.2136,K341&gt;134119.41,0.1792,K341&gt;115375.9,0.16,K341&gt;65651.07,0.1088,K341&gt;7735,0.064,K341&gt;0,0.0192)</f>
        <v>0.3</v>
      </c>
      <c r="M341" s="28">
        <f t="shared" si="46"/>
        <v>458159.51999999996</v>
      </c>
      <c r="N341" s="28">
        <f t="shared" si="47"/>
        <v>349389.45267512021</v>
      </c>
      <c r="O341">
        <v>22</v>
      </c>
      <c r="P341" t="s">
        <v>30</v>
      </c>
      <c r="Q341" t="s">
        <v>401</v>
      </c>
    </row>
    <row r="342" spans="1:17" x14ac:dyDescent="0.45">
      <c r="A342">
        <v>835</v>
      </c>
      <c r="B342" t="s">
        <v>1463</v>
      </c>
      <c r="C342" t="s">
        <v>1852</v>
      </c>
      <c r="D342" t="s">
        <v>1865</v>
      </c>
      <c r="E342">
        <v>14</v>
      </c>
      <c r="F342" s="8">
        <f t="shared" si="42"/>
        <v>7.1615259740259729E-2</v>
      </c>
      <c r="G342" s="8">
        <f t="shared" si="43"/>
        <v>8.8523565783231034E-2</v>
      </c>
      <c r="H342" s="11">
        <v>510</v>
      </c>
      <c r="I342" s="5">
        <f t="shared" si="44"/>
        <v>12586.8</v>
      </c>
      <c r="J342" s="29">
        <v>26520</v>
      </c>
      <c r="K342" s="28">
        <f t="shared" si="45"/>
        <v>654513.6</v>
      </c>
      <c r="L342" s="30" cm="1">
        <f t="array" ref="L342">_xlfn.IFS(K342&gt;3898140.12,0.35,K342&gt;1299380.04,0.34,K342&gt;974535.03,0.32,K342&gt;510451,0.3,K342&gt;323862,0.2352,K342&gt;160577.65,0.2136,K342&gt;134119.41,0.1792,K342&gt;115375.9,0.16,K342&gt;65651.07,0.1088,K342&gt;7735,0.064,K342&gt;0,0.0192)</f>
        <v>0.3</v>
      </c>
      <c r="M342" s="28">
        <f t="shared" si="46"/>
        <v>458159.51999999996</v>
      </c>
      <c r="N342" s="28">
        <f t="shared" si="47"/>
        <v>349389.45267512021</v>
      </c>
      <c r="O342">
        <v>29</v>
      </c>
      <c r="P342" t="s">
        <v>45</v>
      </c>
      <c r="Q342" t="s">
        <v>34</v>
      </c>
    </row>
    <row r="343" spans="1:17" x14ac:dyDescent="0.45">
      <c r="A343">
        <v>575</v>
      </c>
      <c r="B343" t="s">
        <v>1463</v>
      </c>
      <c r="C343" t="s">
        <v>1723</v>
      </c>
      <c r="D343" t="s">
        <v>1742</v>
      </c>
      <c r="E343">
        <v>20</v>
      </c>
      <c r="F343" s="8">
        <f t="shared" si="42"/>
        <v>7.0211038961038946E-2</v>
      </c>
      <c r="G343" s="8">
        <f t="shared" si="43"/>
        <v>8.6787809591402976E-2</v>
      </c>
      <c r="H343" s="11">
        <v>500</v>
      </c>
      <c r="I343" s="5">
        <f t="shared" si="44"/>
        <v>12340</v>
      </c>
      <c r="J343" s="29">
        <v>26000</v>
      </c>
      <c r="K343" s="28">
        <f t="shared" si="45"/>
        <v>641680</v>
      </c>
      <c r="L343" s="30" cm="1">
        <f t="array" ref="L343">_xlfn.IFS(K343&gt;3898140.12,0.35,K343&gt;1299380.04,0.34,K343&gt;974535.03,0.32,K343&gt;510451,0.3,K343&gt;323862,0.2352,K343&gt;160577.65,0.2136,K343&gt;134119.41,0.1792,K343&gt;115375.9,0.16,K343&gt;65651.07,0.1088,K343&gt;7735,0.064,K343&gt;0,0.0192)</f>
        <v>0.3</v>
      </c>
      <c r="M343" s="28">
        <f t="shared" si="46"/>
        <v>449176</v>
      </c>
      <c r="N343" s="28">
        <f t="shared" si="47"/>
        <v>342538.67909325514</v>
      </c>
      <c r="O343">
        <v>28</v>
      </c>
      <c r="P343" t="s">
        <v>33</v>
      </c>
      <c r="Q343" t="s">
        <v>677</v>
      </c>
    </row>
    <row r="344" spans="1:17" x14ac:dyDescent="0.45">
      <c r="A344">
        <v>688</v>
      </c>
      <c r="B344" t="s">
        <v>1463</v>
      </c>
      <c r="C344" t="s">
        <v>1775</v>
      </c>
      <c r="D344" t="s">
        <v>1789</v>
      </c>
      <c r="E344">
        <v>14</v>
      </c>
      <c r="F344" s="8">
        <f t="shared" si="42"/>
        <v>7.0211038961038946E-2</v>
      </c>
      <c r="G344" s="8">
        <f t="shared" si="43"/>
        <v>8.6787809591402976E-2</v>
      </c>
      <c r="H344" s="11">
        <v>500</v>
      </c>
      <c r="I344" s="5">
        <f t="shared" si="44"/>
        <v>12340</v>
      </c>
      <c r="J344" s="29">
        <v>26000</v>
      </c>
      <c r="K344" s="28">
        <f t="shared" si="45"/>
        <v>641680</v>
      </c>
      <c r="L344" s="30" cm="1">
        <f t="array" ref="L344">_xlfn.IFS(K344&gt;3898140.12,0.35,K344&gt;1299380.04,0.34,K344&gt;974535.03,0.32,K344&gt;510451,0.3,K344&gt;323862,0.2352,K344&gt;160577.65,0.2136,K344&gt;134119.41,0.1792,K344&gt;115375.9,0.16,K344&gt;65651.07,0.1088,K344&gt;7735,0.064,K344&gt;0,0.0192)</f>
        <v>0.3</v>
      </c>
      <c r="M344" s="28">
        <f t="shared" si="46"/>
        <v>449176</v>
      </c>
      <c r="N344" s="28">
        <f t="shared" si="47"/>
        <v>342538.67909325514</v>
      </c>
      <c r="O344">
        <v>24</v>
      </c>
      <c r="P344" t="s">
        <v>73</v>
      </c>
      <c r="Q344" t="s">
        <v>401</v>
      </c>
    </row>
    <row r="345" spans="1:17" x14ac:dyDescent="0.45">
      <c r="A345">
        <v>519</v>
      </c>
      <c r="B345" t="s">
        <v>1463</v>
      </c>
      <c r="C345" t="s">
        <v>1698</v>
      </c>
      <c r="D345" t="s">
        <v>1714</v>
      </c>
      <c r="E345">
        <v>16</v>
      </c>
      <c r="F345" s="8">
        <f t="shared" si="42"/>
        <v>6.7402597402597395E-2</v>
      </c>
      <c r="G345" s="8">
        <f t="shared" si="43"/>
        <v>8.3316297207746859E-2</v>
      </c>
      <c r="H345" s="11">
        <v>480</v>
      </c>
      <c r="I345" s="5">
        <f t="shared" si="44"/>
        <v>11846.4</v>
      </c>
      <c r="J345" s="29">
        <v>24960</v>
      </c>
      <c r="K345" s="28">
        <f t="shared" si="45"/>
        <v>616012.80000000005</v>
      </c>
      <c r="L345" s="30" cm="1">
        <f t="array" ref="L345">_xlfn.IFS(K345&gt;3898140.12,0.35,K345&gt;1299380.04,0.34,K345&gt;974535.03,0.32,K345&gt;510451,0.3,K345&gt;323862,0.2352,K345&gt;160577.65,0.2136,K345&gt;134119.41,0.1792,K345&gt;115375.9,0.16,K345&gt;65651.07,0.1088,K345&gt;7735,0.064,K345&gt;0,0.0192)</f>
        <v>0.3</v>
      </c>
      <c r="M345" s="28">
        <f t="shared" si="46"/>
        <v>431208.96000000002</v>
      </c>
      <c r="N345" s="28">
        <f t="shared" si="47"/>
        <v>328837.13192952494</v>
      </c>
      <c r="O345">
        <v>19</v>
      </c>
      <c r="P345" t="s">
        <v>62</v>
      </c>
      <c r="Q345" t="s">
        <v>173</v>
      </c>
    </row>
    <row r="346" spans="1:17" x14ac:dyDescent="0.45">
      <c r="A346">
        <v>836</v>
      </c>
      <c r="B346" t="s">
        <v>1463</v>
      </c>
      <c r="C346" t="s">
        <v>1852</v>
      </c>
      <c r="D346" t="s">
        <v>1866</v>
      </c>
      <c r="E346">
        <v>15</v>
      </c>
      <c r="F346" s="8">
        <f t="shared" si="42"/>
        <v>6.3189935064935046E-2</v>
      </c>
      <c r="G346" s="8">
        <f t="shared" si="43"/>
        <v>7.8109028632262684E-2</v>
      </c>
      <c r="H346" s="11">
        <v>450</v>
      </c>
      <c r="I346" s="5">
        <f t="shared" si="44"/>
        <v>11106</v>
      </c>
      <c r="J346" s="29">
        <v>23400</v>
      </c>
      <c r="K346" s="28">
        <f t="shared" si="45"/>
        <v>577512</v>
      </c>
      <c r="L346" s="30" cm="1">
        <f t="array" ref="L346">_xlfn.IFS(K346&gt;3898140.12,0.35,K346&gt;1299380.04,0.34,K346&gt;974535.03,0.32,K346&gt;510451,0.3,K346&gt;323862,0.2352,K346&gt;160577.65,0.2136,K346&gt;134119.41,0.1792,K346&gt;115375.9,0.16,K346&gt;65651.07,0.1088,K346&gt;7735,0.064,K346&gt;0,0.0192)</f>
        <v>0.3</v>
      </c>
      <c r="M346" s="28">
        <f t="shared" si="46"/>
        <v>404258.39999999997</v>
      </c>
      <c r="N346" s="28">
        <f t="shared" si="47"/>
        <v>308284.81118392956</v>
      </c>
      <c r="O346">
        <v>24</v>
      </c>
      <c r="P346" t="s">
        <v>26</v>
      </c>
      <c r="Q346" t="s">
        <v>104</v>
      </c>
    </row>
    <row r="347" spans="1:17" x14ac:dyDescent="0.45">
      <c r="A347">
        <v>23</v>
      </c>
      <c r="B347" t="s">
        <v>1463</v>
      </c>
      <c r="C347" t="s">
        <v>1464</v>
      </c>
      <c r="D347" t="s">
        <v>1486</v>
      </c>
      <c r="E347">
        <v>23</v>
      </c>
      <c r="F347" s="8">
        <f t="shared" si="42"/>
        <v>6.1785714285714277E-2</v>
      </c>
      <c r="G347" s="8">
        <f t="shared" si="43"/>
        <v>7.6373272440434625E-2</v>
      </c>
      <c r="H347" s="11">
        <v>440</v>
      </c>
      <c r="I347" s="5">
        <f t="shared" si="44"/>
        <v>10859.2</v>
      </c>
      <c r="J347" s="29">
        <v>22880</v>
      </c>
      <c r="K347" s="28">
        <f t="shared" si="45"/>
        <v>564678.40000000002</v>
      </c>
      <c r="L347" s="30" cm="1">
        <f t="array" ref="L347">_xlfn.IFS(K347&gt;3898140.12,0.35,K347&gt;1299380.04,0.34,K347&gt;974535.03,0.32,K347&gt;510451,0.3,K347&gt;323862,0.2352,K347&gt;160577.65,0.2136,K347&gt;134119.41,0.1792,K347&gt;115375.9,0.16,K347&gt;65651.07,0.1088,K347&gt;7735,0.064,K347&gt;0,0.0192)</f>
        <v>0.3</v>
      </c>
      <c r="M347" s="28">
        <f t="shared" si="46"/>
        <v>395274.88</v>
      </c>
      <c r="N347" s="28">
        <f t="shared" si="47"/>
        <v>301434.03760206449</v>
      </c>
      <c r="O347">
        <v>20</v>
      </c>
      <c r="P347" t="s">
        <v>45</v>
      </c>
      <c r="Q347" t="s">
        <v>401</v>
      </c>
    </row>
    <row r="348" spans="1:17" x14ac:dyDescent="0.45">
      <c r="A348">
        <v>313</v>
      </c>
      <c r="B348" t="s">
        <v>1463</v>
      </c>
      <c r="C348" t="s">
        <v>1592</v>
      </c>
      <c r="D348" t="s">
        <v>1615</v>
      </c>
      <c r="E348">
        <v>23</v>
      </c>
      <c r="F348" s="8">
        <f t="shared" si="42"/>
        <v>6.1785714285714277E-2</v>
      </c>
      <c r="G348" s="8">
        <f t="shared" si="43"/>
        <v>7.6373272440434625E-2</v>
      </c>
      <c r="H348" s="11">
        <v>440</v>
      </c>
      <c r="I348" s="5">
        <f t="shared" si="44"/>
        <v>10859.2</v>
      </c>
      <c r="J348" s="29">
        <v>22880</v>
      </c>
      <c r="K348" s="28">
        <f t="shared" si="45"/>
        <v>564678.40000000002</v>
      </c>
      <c r="L348" s="30" cm="1">
        <f t="array" ref="L348">_xlfn.IFS(K348&gt;3898140.12,0.35,K348&gt;1299380.04,0.34,K348&gt;974535.03,0.32,K348&gt;510451,0.3,K348&gt;323862,0.2352,K348&gt;160577.65,0.2136,K348&gt;134119.41,0.1792,K348&gt;115375.9,0.16,K348&gt;65651.07,0.1088,K348&gt;7735,0.064,K348&gt;0,0.0192)</f>
        <v>0.3</v>
      </c>
      <c r="M348" s="28">
        <f t="shared" si="46"/>
        <v>395274.88</v>
      </c>
      <c r="N348" s="28">
        <f t="shared" si="47"/>
        <v>301434.03760206449</v>
      </c>
      <c r="O348">
        <v>20</v>
      </c>
      <c r="P348" t="s">
        <v>26</v>
      </c>
      <c r="Q348" t="s">
        <v>401</v>
      </c>
    </row>
    <row r="349" spans="1:17" x14ac:dyDescent="0.45">
      <c r="A349">
        <v>520</v>
      </c>
      <c r="B349" t="s">
        <v>1463</v>
      </c>
      <c r="C349" t="s">
        <v>1698</v>
      </c>
      <c r="D349" t="s">
        <v>1500</v>
      </c>
      <c r="E349">
        <v>17</v>
      </c>
      <c r="F349" s="8">
        <f t="shared" si="42"/>
        <v>6.1785714285714277E-2</v>
      </c>
      <c r="G349" s="8">
        <f t="shared" si="43"/>
        <v>7.6373272440434625E-2</v>
      </c>
      <c r="H349" s="11">
        <v>440</v>
      </c>
      <c r="I349" s="5">
        <f t="shared" si="44"/>
        <v>10859.2</v>
      </c>
      <c r="J349" s="29">
        <v>22880</v>
      </c>
      <c r="K349" s="28">
        <f t="shared" si="45"/>
        <v>564678.40000000002</v>
      </c>
      <c r="L349" s="30" cm="1">
        <f t="array" ref="L349">_xlfn.IFS(K349&gt;3898140.12,0.35,K349&gt;1299380.04,0.34,K349&gt;974535.03,0.32,K349&gt;510451,0.3,K349&gt;323862,0.2352,K349&gt;160577.65,0.2136,K349&gt;134119.41,0.1792,K349&gt;115375.9,0.16,K349&gt;65651.07,0.1088,K349&gt;7735,0.064,K349&gt;0,0.0192)</f>
        <v>0.3</v>
      </c>
      <c r="M349" s="28">
        <f t="shared" si="46"/>
        <v>395274.88</v>
      </c>
      <c r="N349" s="28">
        <f t="shared" si="47"/>
        <v>301434.03760206449</v>
      </c>
      <c r="O349">
        <v>22</v>
      </c>
      <c r="P349" t="s">
        <v>649</v>
      </c>
      <c r="Q349" t="s">
        <v>401</v>
      </c>
    </row>
    <row r="350" spans="1:17" x14ac:dyDescent="0.45">
      <c r="A350">
        <v>689</v>
      </c>
      <c r="B350" t="s">
        <v>1463</v>
      </c>
      <c r="C350" t="s">
        <v>1775</v>
      </c>
      <c r="D350" t="s">
        <v>1790</v>
      </c>
      <c r="E350">
        <v>15</v>
      </c>
      <c r="F350" s="8">
        <f t="shared" si="42"/>
        <v>6.1785714285714277E-2</v>
      </c>
      <c r="G350" s="8">
        <f t="shared" si="43"/>
        <v>7.6373272440434625E-2</v>
      </c>
      <c r="H350" s="11">
        <v>440</v>
      </c>
      <c r="I350" s="5">
        <f t="shared" si="44"/>
        <v>10859.2</v>
      </c>
      <c r="J350" s="29">
        <v>22880</v>
      </c>
      <c r="K350" s="28">
        <f t="shared" si="45"/>
        <v>564678.40000000002</v>
      </c>
      <c r="L350" s="30" cm="1">
        <f t="array" ref="L350">_xlfn.IFS(K350&gt;3898140.12,0.35,K350&gt;1299380.04,0.34,K350&gt;974535.03,0.32,K350&gt;510451,0.3,K350&gt;323862,0.2352,K350&gt;160577.65,0.2136,K350&gt;134119.41,0.1792,K350&gt;115375.9,0.16,K350&gt;65651.07,0.1088,K350&gt;7735,0.064,K350&gt;0,0.0192)</f>
        <v>0.3</v>
      </c>
      <c r="M350" s="28">
        <f t="shared" si="46"/>
        <v>395274.88</v>
      </c>
      <c r="N350" s="28">
        <f t="shared" si="47"/>
        <v>301434.03760206449</v>
      </c>
      <c r="O350">
        <v>29</v>
      </c>
      <c r="P350" t="s">
        <v>59</v>
      </c>
      <c r="Q350" t="s">
        <v>401</v>
      </c>
    </row>
    <row r="351" spans="1:17" x14ac:dyDescent="0.45">
      <c r="A351">
        <v>247</v>
      </c>
      <c r="B351" t="s">
        <v>1463</v>
      </c>
      <c r="C351" t="s">
        <v>1566</v>
      </c>
      <c r="D351" t="s">
        <v>1587</v>
      </c>
      <c r="E351">
        <v>21</v>
      </c>
      <c r="F351" s="8">
        <f t="shared" si="42"/>
        <v>6.0381493506493501E-2</v>
      </c>
      <c r="G351" s="8">
        <f t="shared" si="43"/>
        <v>7.4637516248606567E-2</v>
      </c>
      <c r="H351" s="11">
        <v>430</v>
      </c>
      <c r="I351" s="5">
        <f t="shared" si="44"/>
        <v>10612.4</v>
      </c>
      <c r="J351" s="29">
        <v>22360</v>
      </c>
      <c r="K351" s="28">
        <f t="shared" si="45"/>
        <v>551844.80000000005</v>
      </c>
      <c r="L351" s="30" cm="1">
        <f t="array" ref="L351">_xlfn.IFS(K351&gt;3898140.12,0.35,K351&gt;1299380.04,0.34,K351&gt;974535.03,0.32,K351&gt;510451,0.3,K351&gt;323862,0.2352,K351&gt;160577.65,0.2136,K351&gt;134119.41,0.1792,K351&gt;115375.9,0.16,K351&gt;65651.07,0.1088,K351&gt;7735,0.064,K351&gt;0,0.0192)</f>
        <v>0.3</v>
      </c>
      <c r="M351" s="28">
        <f t="shared" si="46"/>
        <v>386291.36</v>
      </c>
      <c r="N351" s="28">
        <f t="shared" si="47"/>
        <v>294583.26402019942</v>
      </c>
      <c r="O351">
        <v>19</v>
      </c>
      <c r="P351" t="s">
        <v>66</v>
      </c>
      <c r="Q351" t="s">
        <v>401</v>
      </c>
    </row>
    <row r="352" spans="1:17" x14ac:dyDescent="0.45">
      <c r="A352">
        <v>470</v>
      </c>
      <c r="B352" t="s">
        <v>1463</v>
      </c>
      <c r="C352" t="s">
        <v>1671</v>
      </c>
      <c r="D352" t="s">
        <v>1690</v>
      </c>
      <c r="E352">
        <v>19</v>
      </c>
      <c r="F352" s="8">
        <f t="shared" si="42"/>
        <v>6.0381493506493501E-2</v>
      </c>
      <c r="G352" s="8">
        <f t="shared" si="43"/>
        <v>7.4637516248606567E-2</v>
      </c>
      <c r="H352" s="11">
        <v>430</v>
      </c>
      <c r="I352" s="5">
        <f t="shared" si="44"/>
        <v>10612.4</v>
      </c>
      <c r="J352" s="29">
        <v>22360</v>
      </c>
      <c r="K352" s="28">
        <f t="shared" si="45"/>
        <v>551844.80000000005</v>
      </c>
      <c r="L352" s="30" cm="1">
        <f t="array" ref="L352">_xlfn.IFS(K352&gt;3898140.12,0.35,K352&gt;1299380.04,0.34,K352&gt;974535.03,0.32,K352&gt;510451,0.3,K352&gt;323862,0.2352,K352&gt;160577.65,0.2136,K352&gt;134119.41,0.1792,K352&gt;115375.9,0.16,K352&gt;65651.07,0.1088,K352&gt;7735,0.064,K352&gt;0,0.0192)</f>
        <v>0.3</v>
      </c>
      <c r="M352" s="28">
        <f t="shared" si="46"/>
        <v>386291.36</v>
      </c>
      <c r="N352" s="28">
        <f t="shared" si="47"/>
        <v>294583.26402019942</v>
      </c>
      <c r="O352">
        <v>23</v>
      </c>
      <c r="P352" t="s">
        <v>26</v>
      </c>
      <c r="Q352" t="s">
        <v>401</v>
      </c>
    </row>
    <row r="353" spans="1:17" x14ac:dyDescent="0.45">
      <c r="A353">
        <v>948</v>
      </c>
      <c r="B353" t="s">
        <v>1463</v>
      </c>
      <c r="C353" t="s">
        <v>1902</v>
      </c>
      <c r="D353" t="s">
        <v>1916</v>
      </c>
      <c r="E353">
        <v>16</v>
      </c>
      <c r="F353" s="8">
        <f t="shared" si="42"/>
        <v>5.8977272727272712E-2</v>
      </c>
      <c r="G353" s="8">
        <f t="shared" si="43"/>
        <v>7.2901760056778495E-2</v>
      </c>
      <c r="H353" s="11">
        <v>420</v>
      </c>
      <c r="I353" s="5">
        <f t="shared" si="44"/>
        <v>10365.6</v>
      </c>
      <c r="J353" s="29">
        <v>21840</v>
      </c>
      <c r="K353" s="28">
        <f t="shared" si="45"/>
        <v>539011.19999999995</v>
      </c>
      <c r="L353" s="30" cm="1">
        <f t="array" ref="L353">_xlfn.IFS(K353&gt;3898140.12,0.35,K353&gt;1299380.04,0.34,K353&gt;974535.03,0.32,K353&gt;510451,0.3,K353&gt;323862,0.2352,K353&gt;160577.65,0.2136,K353&gt;134119.41,0.1792,K353&gt;115375.9,0.16,K353&gt;65651.07,0.1088,K353&gt;7735,0.064,K353&gt;0,0.0192)</f>
        <v>0.3</v>
      </c>
      <c r="M353" s="28">
        <f t="shared" si="46"/>
        <v>377307.83999999997</v>
      </c>
      <c r="N353" s="28">
        <f t="shared" si="47"/>
        <v>287732.49043833429</v>
      </c>
      <c r="O353">
        <v>27</v>
      </c>
      <c r="P353" t="s">
        <v>17</v>
      </c>
      <c r="Q353" t="s">
        <v>34</v>
      </c>
    </row>
    <row r="354" spans="1:17" x14ac:dyDescent="0.45">
      <c r="A354">
        <v>949</v>
      </c>
      <c r="B354" t="s">
        <v>1463</v>
      </c>
      <c r="C354" t="s">
        <v>1902</v>
      </c>
      <c r="D354" t="s">
        <v>1917</v>
      </c>
      <c r="E354">
        <v>17</v>
      </c>
      <c r="F354" s="8">
        <f t="shared" si="42"/>
        <v>5.8977272727272712E-2</v>
      </c>
      <c r="G354" s="8">
        <f t="shared" si="43"/>
        <v>7.2901760056778495E-2</v>
      </c>
      <c r="H354" s="11">
        <v>420</v>
      </c>
      <c r="I354" s="5">
        <f t="shared" si="44"/>
        <v>10365.6</v>
      </c>
      <c r="J354" s="29">
        <v>21840</v>
      </c>
      <c r="K354" s="28">
        <f t="shared" si="45"/>
        <v>539011.19999999995</v>
      </c>
      <c r="L354" s="30" cm="1">
        <f t="array" ref="L354">_xlfn.IFS(K354&gt;3898140.12,0.35,K354&gt;1299380.04,0.34,K354&gt;974535.03,0.32,K354&gt;510451,0.3,K354&gt;323862,0.2352,K354&gt;160577.65,0.2136,K354&gt;134119.41,0.1792,K354&gt;115375.9,0.16,K354&gt;65651.07,0.1088,K354&gt;7735,0.064,K354&gt;0,0.0192)</f>
        <v>0.3</v>
      </c>
      <c r="M354" s="28">
        <f t="shared" si="46"/>
        <v>377307.83999999997</v>
      </c>
      <c r="N354" s="28">
        <f t="shared" si="47"/>
        <v>287732.49043833429</v>
      </c>
      <c r="O354">
        <v>25</v>
      </c>
      <c r="P354" t="s">
        <v>69</v>
      </c>
      <c r="Q354" t="s">
        <v>401</v>
      </c>
    </row>
    <row r="355" spans="1:17" x14ac:dyDescent="0.45">
      <c r="A355">
        <v>737</v>
      </c>
      <c r="B355" t="s">
        <v>1463</v>
      </c>
      <c r="C355" t="s">
        <v>1800</v>
      </c>
      <c r="D355" t="s">
        <v>1819</v>
      </c>
      <c r="E355">
        <v>19</v>
      </c>
      <c r="F355" s="8">
        <f t="shared" si="42"/>
        <v>5.4764610389610384E-2</v>
      </c>
      <c r="G355" s="8">
        <f t="shared" si="43"/>
        <v>6.7694491481294319E-2</v>
      </c>
      <c r="H355" s="11">
        <v>390</v>
      </c>
      <c r="I355" s="5">
        <f t="shared" si="44"/>
        <v>9625.2000000000007</v>
      </c>
      <c r="J355" s="29">
        <v>20280</v>
      </c>
      <c r="K355" s="28">
        <f t="shared" si="45"/>
        <v>500510.4</v>
      </c>
      <c r="L355" s="30" cm="1">
        <f t="array" ref="L355">_xlfn.IFS(K355&gt;3898140.12,0.35,K355&gt;1299380.04,0.34,K355&gt;974535.03,0.32,K355&gt;510451,0.3,K355&gt;323862,0.2352,K355&gt;160577.65,0.2136,K355&gt;134119.41,0.1792,K355&gt;115375.9,0.16,K355&gt;65651.07,0.1088,K355&gt;7735,0.064,K355&gt;0,0.0192)</f>
        <v>0.23519999999999999</v>
      </c>
      <c r="M355" s="28">
        <f t="shared" si="46"/>
        <v>382790.35392000002</v>
      </c>
      <c r="N355" s="28">
        <f t="shared" si="47"/>
        <v>291913.41968715255</v>
      </c>
      <c r="O355">
        <v>24</v>
      </c>
      <c r="P355" t="s">
        <v>17</v>
      </c>
      <c r="Q355" t="s">
        <v>401</v>
      </c>
    </row>
    <row r="356" spans="1:17" x14ac:dyDescent="0.45">
      <c r="A356">
        <v>950</v>
      </c>
      <c r="B356" t="s">
        <v>1463</v>
      </c>
      <c r="C356" t="s">
        <v>1902</v>
      </c>
      <c r="D356" t="s">
        <v>1918</v>
      </c>
      <c r="E356">
        <v>18</v>
      </c>
      <c r="F356" s="8">
        <f t="shared" si="42"/>
        <v>5.4764610389610384E-2</v>
      </c>
      <c r="G356" s="8">
        <f t="shared" si="43"/>
        <v>6.7694491481294319E-2</v>
      </c>
      <c r="H356" s="11">
        <v>390</v>
      </c>
      <c r="I356" s="5">
        <f t="shared" si="44"/>
        <v>9625.2000000000007</v>
      </c>
      <c r="J356" s="29">
        <v>20280</v>
      </c>
      <c r="K356" s="28">
        <f t="shared" si="45"/>
        <v>500510.4</v>
      </c>
      <c r="L356" s="30" cm="1">
        <f t="array" ref="L356">_xlfn.IFS(K356&gt;3898140.12,0.35,K356&gt;1299380.04,0.34,K356&gt;974535.03,0.32,K356&gt;510451,0.3,K356&gt;323862,0.2352,K356&gt;160577.65,0.2136,K356&gt;134119.41,0.1792,K356&gt;115375.9,0.16,K356&gt;65651.07,0.1088,K356&gt;7735,0.064,K356&gt;0,0.0192)</f>
        <v>0.23519999999999999</v>
      </c>
      <c r="M356" s="28">
        <f t="shared" si="46"/>
        <v>382790.35392000002</v>
      </c>
      <c r="N356" s="28">
        <f t="shared" si="47"/>
        <v>291913.41968715255</v>
      </c>
      <c r="O356">
        <v>21</v>
      </c>
      <c r="P356" t="s">
        <v>73</v>
      </c>
      <c r="Q356" t="s">
        <v>401</v>
      </c>
    </row>
    <row r="357" spans="1:17" x14ac:dyDescent="0.45">
      <c r="A357">
        <v>837</v>
      </c>
      <c r="B357" t="s">
        <v>1463</v>
      </c>
      <c r="C357" t="s">
        <v>1852</v>
      </c>
      <c r="D357" t="s">
        <v>1867</v>
      </c>
      <c r="E357">
        <v>16</v>
      </c>
      <c r="F357" s="8">
        <f t="shared" si="42"/>
        <v>5.1956168831168825E-2</v>
      </c>
      <c r="G357" s="8">
        <f t="shared" si="43"/>
        <v>6.4222979097638203E-2</v>
      </c>
      <c r="H357" s="11">
        <v>370</v>
      </c>
      <c r="I357" s="5">
        <f t="shared" si="44"/>
        <v>9131.6</v>
      </c>
      <c r="J357" s="29">
        <v>19240</v>
      </c>
      <c r="K357" s="28">
        <f t="shared" si="45"/>
        <v>474843.2</v>
      </c>
      <c r="L357" s="30" cm="1">
        <f t="array" ref="L357">_xlfn.IFS(K357&gt;3898140.12,0.35,K357&gt;1299380.04,0.34,K357&gt;974535.03,0.32,K357&gt;510451,0.3,K357&gt;323862,0.2352,K357&gt;160577.65,0.2136,K357&gt;134119.41,0.1792,K357&gt;115375.9,0.16,K357&gt;65651.07,0.1088,K357&gt;7735,0.064,K357&gt;0,0.0192)</f>
        <v>0.23519999999999999</v>
      </c>
      <c r="M357" s="28">
        <f t="shared" si="46"/>
        <v>363160.07936000003</v>
      </c>
      <c r="N357" s="28">
        <f t="shared" si="47"/>
        <v>276943.50072883704</v>
      </c>
      <c r="O357">
        <v>23</v>
      </c>
      <c r="P357" t="s">
        <v>24</v>
      </c>
      <c r="Q357" t="s">
        <v>173</v>
      </c>
    </row>
    <row r="358" spans="1:17" x14ac:dyDescent="0.45">
      <c r="A358">
        <v>74</v>
      </c>
      <c r="B358" t="s">
        <v>1463</v>
      </c>
      <c r="C358" t="s">
        <v>1489</v>
      </c>
      <c r="D358" t="s">
        <v>1505</v>
      </c>
      <c r="E358">
        <v>16</v>
      </c>
      <c r="F358" s="8">
        <f t="shared" si="42"/>
        <v>5.0551948051948042E-2</v>
      </c>
      <c r="G358" s="8">
        <f t="shared" si="43"/>
        <v>6.2487222905810137E-2</v>
      </c>
      <c r="H358" s="11">
        <v>360</v>
      </c>
      <c r="I358" s="5">
        <f t="shared" si="44"/>
        <v>8884.7999999999993</v>
      </c>
      <c r="J358" s="29">
        <v>18720</v>
      </c>
      <c r="K358" s="28">
        <f t="shared" si="45"/>
        <v>462009.59999999998</v>
      </c>
      <c r="L358" s="30" cm="1">
        <f t="array" ref="L358">_xlfn.IFS(K358&gt;3898140.12,0.35,K358&gt;1299380.04,0.34,K358&gt;974535.03,0.32,K358&gt;510451,0.3,K358&gt;323862,0.2352,K358&gt;160577.65,0.2136,K358&gt;134119.41,0.1792,K358&gt;115375.9,0.16,K358&gt;65651.07,0.1088,K358&gt;7735,0.064,K358&gt;0,0.0192)</f>
        <v>0.23519999999999999</v>
      </c>
      <c r="M358" s="28">
        <f t="shared" si="46"/>
        <v>353344.94208000001</v>
      </c>
      <c r="N358" s="28">
        <f t="shared" si="47"/>
        <v>269458.54124967929</v>
      </c>
      <c r="O358">
        <v>24</v>
      </c>
      <c r="P358" t="s">
        <v>26</v>
      </c>
      <c r="Q358" t="s">
        <v>401</v>
      </c>
    </row>
    <row r="359" spans="1:17" x14ac:dyDescent="0.45">
      <c r="A359">
        <v>838</v>
      </c>
      <c r="B359" t="s">
        <v>1463</v>
      </c>
      <c r="C359" t="s">
        <v>1852</v>
      </c>
      <c r="D359" t="s">
        <v>1868</v>
      </c>
      <c r="E359">
        <v>17</v>
      </c>
      <c r="F359" s="8">
        <f t="shared" si="42"/>
        <v>4.4935064935064925E-2</v>
      </c>
      <c r="G359" s="8">
        <f t="shared" si="43"/>
        <v>5.5544198138497904E-2</v>
      </c>
      <c r="H359" s="11">
        <v>320</v>
      </c>
      <c r="I359" s="5">
        <f t="shared" si="44"/>
        <v>7897.6</v>
      </c>
      <c r="J359" s="29">
        <v>16640</v>
      </c>
      <c r="K359" s="28">
        <f t="shared" si="45"/>
        <v>410675.20000000001</v>
      </c>
      <c r="L359" s="30" cm="1">
        <f t="array" ref="L359">_xlfn.IFS(K359&gt;3898140.12,0.35,K359&gt;1299380.04,0.34,K359&gt;974535.03,0.32,K359&gt;510451,0.3,K359&gt;323862,0.2352,K359&gt;160577.65,0.2136,K359&gt;134119.41,0.1792,K359&gt;115375.9,0.16,K359&gt;65651.07,0.1088,K359&gt;7735,0.064,K359&gt;0,0.0192)</f>
        <v>0.23519999999999999</v>
      </c>
      <c r="M359" s="28">
        <f t="shared" si="46"/>
        <v>314084.39296000003</v>
      </c>
      <c r="N359" s="28">
        <f t="shared" si="47"/>
        <v>239518.70333304827</v>
      </c>
      <c r="O359">
        <v>28</v>
      </c>
      <c r="P359" t="s">
        <v>28</v>
      </c>
      <c r="Q359" t="s">
        <v>34</v>
      </c>
    </row>
    <row r="360" spans="1:17" x14ac:dyDescent="0.45">
      <c r="A360">
        <v>690</v>
      </c>
      <c r="B360" t="s">
        <v>1463</v>
      </c>
      <c r="C360" t="s">
        <v>1775</v>
      </c>
      <c r="D360" t="s">
        <v>1791</v>
      </c>
      <c r="E360">
        <v>16</v>
      </c>
      <c r="F360" s="8">
        <f t="shared" si="42"/>
        <v>4.072240259740259E-2</v>
      </c>
      <c r="G360" s="8">
        <f t="shared" si="43"/>
        <v>5.0336929563013728E-2</v>
      </c>
      <c r="H360" s="11">
        <v>290</v>
      </c>
      <c r="I360" s="5">
        <f t="shared" si="44"/>
        <v>7157.2</v>
      </c>
      <c r="J360" s="29">
        <v>15080</v>
      </c>
      <c r="K360" s="28">
        <f t="shared" si="45"/>
        <v>372174.4</v>
      </c>
      <c r="L360" s="30" cm="1">
        <f t="array" ref="L360">_xlfn.IFS(K360&gt;3898140.12,0.35,K360&gt;1299380.04,0.34,K360&gt;974535.03,0.32,K360&gt;510451,0.3,K360&gt;323862,0.2352,K360&gt;160577.65,0.2136,K360&gt;134119.41,0.1792,K360&gt;115375.9,0.16,K360&gt;65651.07,0.1088,K360&gt;7735,0.064,K360&gt;0,0.0192)</f>
        <v>0.23519999999999999</v>
      </c>
      <c r="M360" s="28">
        <f t="shared" si="46"/>
        <v>284638.98112000001</v>
      </c>
      <c r="N360" s="28">
        <f t="shared" si="47"/>
        <v>217063.82489557497</v>
      </c>
      <c r="O360">
        <v>21</v>
      </c>
      <c r="P360" t="s">
        <v>62</v>
      </c>
      <c r="Q360" t="s">
        <v>104</v>
      </c>
    </row>
    <row r="361" spans="1:17" x14ac:dyDescent="0.45">
      <c r="A361">
        <v>839</v>
      </c>
      <c r="B361" t="s">
        <v>1463</v>
      </c>
      <c r="C361" t="s">
        <v>1852</v>
      </c>
      <c r="D361" t="s">
        <v>1869</v>
      </c>
      <c r="E361">
        <v>18</v>
      </c>
      <c r="F361" s="8">
        <f t="shared" si="42"/>
        <v>4.072240259740259E-2</v>
      </c>
      <c r="G361" s="8">
        <f t="shared" si="43"/>
        <v>5.0336929563013728E-2</v>
      </c>
      <c r="H361" s="11">
        <v>290</v>
      </c>
      <c r="I361" s="5">
        <f t="shared" si="44"/>
        <v>7157.2</v>
      </c>
      <c r="J361" s="29">
        <v>15080</v>
      </c>
      <c r="K361" s="28">
        <f t="shared" si="45"/>
        <v>372174.4</v>
      </c>
      <c r="L361" s="30" cm="1">
        <f t="array" ref="L361">_xlfn.IFS(K361&gt;3898140.12,0.35,K361&gt;1299380.04,0.34,K361&gt;974535.03,0.32,K361&gt;510451,0.3,K361&gt;323862,0.2352,K361&gt;160577.65,0.2136,K361&gt;134119.41,0.1792,K361&gt;115375.9,0.16,K361&gt;65651.07,0.1088,K361&gt;7735,0.064,K361&gt;0,0.0192)</f>
        <v>0.23519999999999999</v>
      </c>
      <c r="M361" s="28">
        <f t="shared" si="46"/>
        <v>284638.98112000001</v>
      </c>
      <c r="N361" s="28">
        <f t="shared" si="47"/>
        <v>217063.82489557497</v>
      </c>
      <c r="O361">
        <v>27</v>
      </c>
      <c r="P361" t="s">
        <v>50</v>
      </c>
      <c r="Q361" t="s">
        <v>34</v>
      </c>
    </row>
    <row r="362" spans="1:17" x14ac:dyDescent="0.45">
      <c r="A362">
        <v>521</v>
      </c>
      <c r="B362" t="s">
        <v>1463</v>
      </c>
      <c r="C362" t="s">
        <v>1698</v>
      </c>
      <c r="D362" t="s">
        <v>1715</v>
      </c>
      <c r="E362">
        <v>18</v>
      </c>
      <c r="F362" s="8">
        <f t="shared" si="42"/>
        <v>3.9318181818181808E-2</v>
      </c>
      <c r="G362" s="8">
        <f t="shared" si="43"/>
        <v>4.8601173371185663E-2</v>
      </c>
      <c r="H362" s="11">
        <v>280</v>
      </c>
      <c r="I362" s="5">
        <f t="shared" si="44"/>
        <v>6910.4</v>
      </c>
      <c r="J362" s="29">
        <v>14560</v>
      </c>
      <c r="K362" s="28">
        <f t="shared" si="45"/>
        <v>359340.79999999999</v>
      </c>
      <c r="L362" s="30" cm="1">
        <f t="array" ref="L362">_xlfn.IFS(K362&gt;3898140.12,0.35,K362&gt;1299380.04,0.34,K362&gt;974535.03,0.32,K362&gt;510451,0.3,K362&gt;323862,0.2352,K362&gt;160577.65,0.2136,K362&gt;134119.41,0.1792,K362&gt;115375.9,0.16,K362&gt;65651.07,0.1088,K362&gt;7735,0.064,K362&gt;0,0.0192)</f>
        <v>0.23519999999999999</v>
      </c>
      <c r="M362" s="28">
        <f t="shared" si="46"/>
        <v>274823.84383999999</v>
      </c>
      <c r="N362" s="28">
        <f t="shared" si="47"/>
        <v>209578.86541641722</v>
      </c>
      <c r="O362">
        <v>22</v>
      </c>
      <c r="P362" t="s">
        <v>26</v>
      </c>
      <c r="Q362" t="s">
        <v>401</v>
      </c>
    </row>
    <row r="363" spans="1:17" x14ac:dyDescent="0.45">
      <c r="A363">
        <v>691</v>
      </c>
      <c r="B363" t="s">
        <v>1463</v>
      </c>
      <c r="C363" t="s">
        <v>1775</v>
      </c>
      <c r="D363" t="s">
        <v>1792</v>
      </c>
      <c r="E363">
        <v>17</v>
      </c>
      <c r="F363" s="8">
        <f t="shared" si="42"/>
        <v>3.9318181818181808E-2</v>
      </c>
      <c r="G363" s="8">
        <f t="shared" si="43"/>
        <v>4.8601173371185663E-2</v>
      </c>
      <c r="H363" s="11">
        <v>280</v>
      </c>
      <c r="I363" s="5">
        <f t="shared" si="44"/>
        <v>6910.4</v>
      </c>
      <c r="J363" s="29">
        <v>14560</v>
      </c>
      <c r="K363" s="28">
        <f t="shared" si="45"/>
        <v>359340.79999999999</v>
      </c>
      <c r="L363" s="30" cm="1">
        <f t="array" ref="L363">_xlfn.IFS(K363&gt;3898140.12,0.35,K363&gt;1299380.04,0.34,K363&gt;974535.03,0.32,K363&gt;510451,0.3,K363&gt;323862,0.2352,K363&gt;160577.65,0.2136,K363&gt;134119.41,0.1792,K363&gt;115375.9,0.16,K363&gt;65651.07,0.1088,K363&gt;7735,0.064,K363&gt;0,0.0192)</f>
        <v>0.23519999999999999</v>
      </c>
      <c r="M363" s="28">
        <f t="shared" si="46"/>
        <v>274823.84383999999</v>
      </c>
      <c r="N363" s="28">
        <f t="shared" si="47"/>
        <v>209578.86541641722</v>
      </c>
      <c r="O363">
        <v>28</v>
      </c>
      <c r="P363" t="s">
        <v>62</v>
      </c>
      <c r="Q363" t="s">
        <v>401</v>
      </c>
    </row>
    <row r="364" spans="1:17" x14ac:dyDescent="0.45">
      <c r="A364">
        <v>738</v>
      </c>
      <c r="B364" t="s">
        <v>1463</v>
      </c>
      <c r="C364" t="s">
        <v>1800</v>
      </c>
      <c r="D364" t="s">
        <v>1820</v>
      </c>
      <c r="E364">
        <v>20</v>
      </c>
      <c r="F364" s="8">
        <f t="shared" si="42"/>
        <v>3.9318181818181808E-2</v>
      </c>
      <c r="G364" s="8">
        <f t="shared" si="43"/>
        <v>4.8601173371185663E-2</v>
      </c>
      <c r="H364" s="11">
        <v>280</v>
      </c>
      <c r="I364" s="5">
        <f t="shared" si="44"/>
        <v>6910.4</v>
      </c>
      <c r="J364" s="29">
        <v>14560</v>
      </c>
      <c r="K364" s="28">
        <f t="shared" si="45"/>
        <v>359340.79999999999</v>
      </c>
      <c r="L364" s="30" cm="1">
        <f t="array" ref="L364">_xlfn.IFS(K364&gt;3898140.12,0.35,K364&gt;1299380.04,0.34,K364&gt;974535.03,0.32,K364&gt;510451,0.3,K364&gt;323862,0.2352,K364&gt;160577.65,0.2136,K364&gt;134119.41,0.1792,K364&gt;115375.9,0.16,K364&gt;65651.07,0.1088,K364&gt;7735,0.064,K364&gt;0,0.0192)</f>
        <v>0.23519999999999999</v>
      </c>
      <c r="M364" s="28">
        <f t="shared" si="46"/>
        <v>274823.84383999999</v>
      </c>
      <c r="N364" s="28">
        <f t="shared" si="47"/>
        <v>209578.86541641722</v>
      </c>
      <c r="O364">
        <v>20</v>
      </c>
      <c r="P364" t="s">
        <v>62</v>
      </c>
      <c r="Q364" t="s">
        <v>401</v>
      </c>
    </row>
    <row r="365" spans="1:17" x14ac:dyDescent="0.45">
      <c r="A365">
        <v>314</v>
      </c>
      <c r="B365" t="s">
        <v>1463</v>
      </c>
      <c r="C365" t="s">
        <v>1592</v>
      </c>
      <c r="D365" t="s">
        <v>1616</v>
      </c>
      <c r="E365">
        <v>24</v>
      </c>
      <c r="F365" s="8">
        <f t="shared" si="42"/>
        <v>3.7913961038961032E-2</v>
      </c>
      <c r="G365" s="8">
        <f t="shared" si="43"/>
        <v>4.6865417179357612E-2</v>
      </c>
      <c r="H365" s="11">
        <v>270</v>
      </c>
      <c r="I365" s="5">
        <f t="shared" si="44"/>
        <v>6663.6</v>
      </c>
      <c r="J365" s="29">
        <v>14040</v>
      </c>
      <c r="K365" s="28">
        <f t="shared" si="45"/>
        <v>346507.2</v>
      </c>
      <c r="L365" s="30" cm="1">
        <f t="array" ref="L365">_xlfn.IFS(K365&gt;3898140.12,0.35,K365&gt;1299380.04,0.34,K365&gt;974535.03,0.32,K365&gt;510451,0.3,K365&gt;323862,0.2352,K365&gt;160577.65,0.2136,K365&gt;134119.41,0.1792,K365&gt;115375.9,0.16,K365&gt;65651.07,0.1088,K365&gt;7735,0.064,K365&gt;0,0.0192)</f>
        <v>0.23519999999999999</v>
      </c>
      <c r="M365" s="28">
        <f t="shared" si="46"/>
        <v>265008.70656000002</v>
      </c>
      <c r="N365" s="28">
        <f t="shared" si="47"/>
        <v>202093.90593725946</v>
      </c>
      <c r="O365">
        <v>22</v>
      </c>
      <c r="P365" t="s">
        <v>65</v>
      </c>
      <c r="Q365" t="s">
        <v>401</v>
      </c>
    </row>
    <row r="366" spans="1:17" x14ac:dyDescent="0.45">
      <c r="A366">
        <v>471</v>
      </c>
      <c r="B366" t="s">
        <v>1463</v>
      </c>
      <c r="C366" t="s">
        <v>1671</v>
      </c>
      <c r="D366" t="s">
        <v>1691</v>
      </c>
      <c r="E366">
        <v>20</v>
      </c>
      <c r="F366" s="8">
        <f t="shared" si="42"/>
        <v>3.7913961038961032E-2</v>
      </c>
      <c r="G366" s="8">
        <f t="shared" si="43"/>
        <v>4.6865417179357612E-2</v>
      </c>
      <c r="H366" s="11">
        <v>270</v>
      </c>
      <c r="I366" s="5">
        <f t="shared" si="44"/>
        <v>6663.6</v>
      </c>
      <c r="J366" s="29">
        <v>14040</v>
      </c>
      <c r="K366" s="28">
        <f t="shared" si="45"/>
        <v>346507.2</v>
      </c>
      <c r="L366" s="30" cm="1">
        <f t="array" ref="L366">_xlfn.IFS(K366&gt;3898140.12,0.35,K366&gt;1299380.04,0.34,K366&gt;974535.03,0.32,K366&gt;510451,0.3,K366&gt;323862,0.2352,K366&gt;160577.65,0.2136,K366&gt;134119.41,0.1792,K366&gt;115375.9,0.16,K366&gt;65651.07,0.1088,K366&gt;7735,0.064,K366&gt;0,0.0192)</f>
        <v>0.23519999999999999</v>
      </c>
      <c r="M366" s="28">
        <f t="shared" si="46"/>
        <v>265008.70656000002</v>
      </c>
      <c r="N366" s="28">
        <f t="shared" si="47"/>
        <v>202093.90593725946</v>
      </c>
      <c r="O366">
        <v>20</v>
      </c>
      <c r="P366" t="s">
        <v>17</v>
      </c>
      <c r="Q366" t="s">
        <v>401</v>
      </c>
    </row>
    <row r="367" spans="1:17" x14ac:dyDescent="0.45">
      <c r="A367">
        <v>576</v>
      </c>
      <c r="B367" t="s">
        <v>1463</v>
      </c>
      <c r="C367" t="s">
        <v>1723</v>
      </c>
      <c r="D367" t="s">
        <v>1743</v>
      </c>
      <c r="E367">
        <v>21</v>
      </c>
      <c r="F367" s="8">
        <f t="shared" si="42"/>
        <v>3.7913961038961032E-2</v>
      </c>
      <c r="G367" s="8">
        <f t="shared" si="43"/>
        <v>4.6865417179357612E-2</v>
      </c>
      <c r="H367" s="11">
        <v>270</v>
      </c>
      <c r="I367" s="5">
        <f t="shared" si="44"/>
        <v>6663.6</v>
      </c>
      <c r="J367" s="29">
        <v>14040</v>
      </c>
      <c r="K367" s="28">
        <f t="shared" si="45"/>
        <v>346507.2</v>
      </c>
      <c r="L367" s="30" cm="1">
        <f t="array" ref="L367">_xlfn.IFS(K367&gt;3898140.12,0.35,K367&gt;1299380.04,0.34,K367&gt;974535.03,0.32,K367&gt;510451,0.3,K367&gt;323862,0.2352,K367&gt;160577.65,0.2136,K367&gt;134119.41,0.1792,K367&gt;115375.9,0.16,K367&gt;65651.07,0.1088,K367&gt;7735,0.064,K367&gt;0,0.0192)</f>
        <v>0.23519999999999999</v>
      </c>
      <c r="M367" s="28">
        <f t="shared" si="46"/>
        <v>265008.70656000002</v>
      </c>
      <c r="N367" s="28">
        <f t="shared" si="47"/>
        <v>202093.90593725946</v>
      </c>
      <c r="O367">
        <v>23</v>
      </c>
      <c r="P367" t="s">
        <v>65</v>
      </c>
      <c r="Q367" t="s">
        <v>401</v>
      </c>
    </row>
    <row r="368" spans="1:17" x14ac:dyDescent="0.45">
      <c r="A368">
        <v>24</v>
      </c>
      <c r="B368" t="s">
        <v>1463</v>
      </c>
      <c r="C368" t="s">
        <v>1464</v>
      </c>
      <c r="D368" t="s">
        <v>1487</v>
      </c>
      <c r="E368">
        <v>24</v>
      </c>
      <c r="F368" s="8">
        <f t="shared" si="42"/>
        <v>3.6509740259740249E-2</v>
      </c>
      <c r="G368" s="8">
        <f t="shared" si="43"/>
        <v>4.5129660987529546E-2</v>
      </c>
      <c r="H368" s="11">
        <v>260</v>
      </c>
      <c r="I368" s="5">
        <f t="shared" si="44"/>
        <v>6416.8</v>
      </c>
      <c r="J368" s="29">
        <v>13520</v>
      </c>
      <c r="K368" s="28">
        <f t="shared" si="45"/>
        <v>333673.59999999998</v>
      </c>
      <c r="L368" s="30" cm="1">
        <f t="array" ref="L368">_xlfn.IFS(K368&gt;3898140.12,0.35,K368&gt;1299380.04,0.34,K368&gt;974535.03,0.32,K368&gt;510451,0.3,K368&gt;323862,0.2352,K368&gt;160577.65,0.2136,K368&gt;134119.41,0.1792,K368&gt;115375.9,0.16,K368&gt;65651.07,0.1088,K368&gt;7735,0.064,K368&gt;0,0.0192)</f>
        <v>0.23519999999999999</v>
      </c>
      <c r="M368" s="28">
        <f t="shared" si="46"/>
        <v>255193.56928</v>
      </c>
      <c r="N368" s="28">
        <f t="shared" si="47"/>
        <v>194608.94645810171</v>
      </c>
      <c r="O368">
        <v>23</v>
      </c>
      <c r="P368" t="s">
        <v>17</v>
      </c>
      <c r="Q368" t="s">
        <v>401</v>
      </c>
    </row>
    <row r="369" spans="1:17" x14ac:dyDescent="0.45">
      <c r="A369">
        <v>411</v>
      </c>
      <c r="B369" t="s">
        <v>1463</v>
      </c>
      <c r="C369" t="s">
        <v>1644</v>
      </c>
      <c r="D369" t="s">
        <v>1664</v>
      </c>
      <c r="E369">
        <v>19</v>
      </c>
      <c r="F369" s="8">
        <f t="shared" si="42"/>
        <v>3.6509740259740249E-2</v>
      </c>
      <c r="G369" s="8">
        <f t="shared" si="43"/>
        <v>4.5129660987529546E-2</v>
      </c>
      <c r="H369" s="11">
        <v>260</v>
      </c>
      <c r="I369" s="5">
        <f t="shared" si="44"/>
        <v>6416.8</v>
      </c>
      <c r="J369" s="29">
        <v>13520</v>
      </c>
      <c r="K369" s="28">
        <f t="shared" si="45"/>
        <v>333673.59999999998</v>
      </c>
      <c r="L369" s="30" cm="1">
        <f t="array" ref="L369">_xlfn.IFS(K369&gt;3898140.12,0.35,K369&gt;1299380.04,0.34,K369&gt;974535.03,0.32,K369&gt;510451,0.3,K369&gt;323862,0.2352,K369&gt;160577.65,0.2136,K369&gt;134119.41,0.1792,K369&gt;115375.9,0.16,K369&gt;65651.07,0.1088,K369&gt;7735,0.064,K369&gt;0,0.0192)</f>
        <v>0.23519999999999999</v>
      </c>
      <c r="M369" s="28">
        <f t="shared" si="46"/>
        <v>255193.56928</v>
      </c>
      <c r="N369" s="28">
        <f t="shared" si="47"/>
        <v>194608.94645810171</v>
      </c>
      <c r="O369">
        <v>21</v>
      </c>
      <c r="P369" t="s">
        <v>38</v>
      </c>
      <c r="Q369" t="s">
        <v>401</v>
      </c>
    </row>
    <row r="370" spans="1:17" x14ac:dyDescent="0.45">
      <c r="A370">
        <v>577</v>
      </c>
      <c r="B370" t="s">
        <v>1463</v>
      </c>
      <c r="C370" t="s">
        <v>1723</v>
      </c>
      <c r="D370" t="s">
        <v>1744</v>
      </c>
      <c r="E370">
        <v>22</v>
      </c>
      <c r="F370" s="8">
        <f t="shared" si="42"/>
        <v>3.6509740259740249E-2</v>
      </c>
      <c r="G370" s="8">
        <f t="shared" si="43"/>
        <v>4.5129660987529546E-2</v>
      </c>
      <c r="H370" s="11">
        <v>260</v>
      </c>
      <c r="I370" s="5">
        <f t="shared" si="44"/>
        <v>6416.8</v>
      </c>
      <c r="J370" s="29">
        <v>13520</v>
      </c>
      <c r="K370" s="28">
        <f t="shared" si="45"/>
        <v>333673.59999999998</v>
      </c>
      <c r="L370" s="30" cm="1">
        <f t="array" ref="L370">_xlfn.IFS(K370&gt;3898140.12,0.35,K370&gt;1299380.04,0.34,K370&gt;974535.03,0.32,K370&gt;510451,0.3,K370&gt;323862,0.2352,K370&gt;160577.65,0.2136,K370&gt;134119.41,0.1792,K370&gt;115375.9,0.16,K370&gt;65651.07,0.1088,K370&gt;7735,0.064,K370&gt;0,0.0192)</f>
        <v>0.23519999999999999</v>
      </c>
      <c r="M370" s="28">
        <f t="shared" si="46"/>
        <v>255193.56928</v>
      </c>
      <c r="N370" s="28">
        <f t="shared" si="47"/>
        <v>194608.94645810171</v>
      </c>
      <c r="O370">
        <v>21</v>
      </c>
      <c r="P370" t="s">
        <v>17</v>
      </c>
      <c r="Q370" t="s">
        <v>401</v>
      </c>
    </row>
    <row r="371" spans="1:17" x14ac:dyDescent="0.45">
      <c r="A371">
        <v>790</v>
      </c>
      <c r="B371" t="s">
        <v>1463</v>
      </c>
      <c r="C371" t="s">
        <v>1827</v>
      </c>
      <c r="D371" t="s">
        <v>1844</v>
      </c>
      <c r="E371">
        <v>18</v>
      </c>
      <c r="F371" s="8">
        <f t="shared" si="42"/>
        <v>3.6509740259740249E-2</v>
      </c>
      <c r="G371" s="8">
        <f t="shared" si="43"/>
        <v>4.5129660987529546E-2</v>
      </c>
      <c r="H371" s="11">
        <v>260</v>
      </c>
      <c r="I371" s="5">
        <f t="shared" si="44"/>
        <v>6416.8</v>
      </c>
      <c r="J371" s="29">
        <v>13520</v>
      </c>
      <c r="K371" s="28">
        <f t="shared" si="45"/>
        <v>333673.59999999998</v>
      </c>
      <c r="L371" s="30" cm="1">
        <f t="array" ref="L371">_xlfn.IFS(K371&gt;3898140.12,0.35,K371&gt;1299380.04,0.34,K371&gt;974535.03,0.32,K371&gt;510451,0.3,K371&gt;323862,0.2352,K371&gt;160577.65,0.2136,K371&gt;134119.41,0.1792,K371&gt;115375.9,0.16,K371&gt;65651.07,0.1088,K371&gt;7735,0.064,K371&gt;0,0.0192)</f>
        <v>0.23519999999999999</v>
      </c>
      <c r="M371" s="28">
        <f t="shared" si="46"/>
        <v>255193.56928</v>
      </c>
      <c r="N371" s="28">
        <f t="shared" si="47"/>
        <v>194608.94645810171</v>
      </c>
      <c r="O371">
        <v>18</v>
      </c>
      <c r="P371" t="s">
        <v>96</v>
      </c>
      <c r="Q371" t="s">
        <v>401</v>
      </c>
    </row>
    <row r="372" spans="1:17" x14ac:dyDescent="0.45">
      <c r="A372">
        <v>951</v>
      </c>
      <c r="B372" t="s">
        <v>1463</v>
      </c>
      <c r="C372" t="s">
        <v>1902</v>
      </c>
      <c r="D372" t="s">
        <v>1919</v>
      </c>
      <c r="E372">
        <v>19</v>
      </c>
      <c r="F372" s="8">
        <f t="shared" si="42"/>
        <v>3.6509740259740249E-2</v>
      </c>
      <c r="G372" s="8">
        <f t="shared" si="43"/>
        <v>4.5129660987529546E-2</v>
      </c>
      <c r="H372" s="11">
        <v>260</v>
      </c>
      <c r="I372" s="5">
        <f t="shared" si="44"/>
        <v>6416.8</v>
      </c>
      <c r="J372" s="29">
        <v>13520</v>
      </c>
      <c r="K372" s="28">
        <f t="shared" si="45"/>
        <v>333673.59999999998</v>
      </c>
      <c r="L372" s="30" cm="1">
        <f t="array" ref="L372">_xlfn.IFS(K372&gt;3898140.12,0.35,K372&gt;1299380.04,0.34,K372&gt;974535.03,0.32,K372&gt;510451,0.3,K372&gt;323862,0.2352,K372&gt;160577.65,0.2136,K372&gt;134119.41,0.1792,K372&gt;115375.9,0.16,K372&gt;65651.07,0.1088,K372&gt;7735,0.064,K372&gt;0,0.0192)</f>
        <v>0.23519999999999999</v>
      </c>
      <c r="M372" s="28">
        <f t="shared" si="46"/>
        <v>255193.56928</v>
      </c>
      <c r="N372" s="28">
        <f t="shared" si="47"/>
        <v>194608.94645810171</v>
      </c>
      <c r="O372">
        <v>28</v>
      </c>
      <c r="P372" t="s">
        <v>68</v>
      </c>
      <c r="Q372" t="s">
        <v>401</v>
      </c>
    </row>
    <row r="373" spans="1:17" x14ac:dyDescent="0.45">
      <c r="A373">
        <v>952</v>
      </c>
      <c r="B373" t="s">
        <v>1463</v>
      </c>
      <c r="C373" t="s">
        <v>1902</v>
      </c>
      <c r="D373" t="s">
        <v>1920</v>
      </c>
      <c r="E373">
        <v>20</v>
      </c>
      <c r="F373" s="8">
        <f t="shared" si="42"/>
        <v>3.6509740259740249E-2</v>
      </c>
      <c r="G373" s="8">
        <f t="shared" si="43"/>
        <v>4.5129660987529546E-2</v>
      </c>
      <c r="H373" s="11">
        <v>260</v>
      </c>
      <c r="I373" s="5">
        <f t="shared" si="44"/>
        <v>6416.8</v>
      </c>
      <c r="J373" s="29">
        <v>13520</v>
      </c>
      <c r="K373" s="28">
        <f t="shared" si="45"/>
        <v>333673.59999999998</v>
      </c>
      <c r="L373" s="30" cm="1">
        <f t="array" ref="L373">_xlfn.IFS(K373&gt;3898140.12,0.35,K373&gt;1299380.04,0.34,K373&gt;974535.03,0.32,K373&gt;510451,0.3,K373&gt;323862,0.2352,K373&gt;160577.65,0.2136,K373&gt;134119.41,0.1792,K373&gt;115375.9,0.16,K373&gt;65651.07,0.1088,K373&gt;7735,0.064,K373&gt;0,0.0192)</f>
        <v>0.23519999999999999</v>
      </c>
      <c r="M373" s="28">
        <f t="shared" si="46"/>
        <v>255193.56928</v>
      </c>
      <c r="N373" s="28">
        <f t="shared" si="47"/>
        <v>194608.94645810171</v>
      </c>
      <c r="O373">
        <v>25</v>
      </c>
      <c r="P373" t="s">
        <v>26</v>
      </c>
      <c r="Q373" t="s">
        <v>104</v>
      </c>
    </row>
    <row r="374" spans="1:17" x14ac:dyDescent="0.45">
      <c r="A374">
        <v>25</v>
      </c>
      <c r="B374" t="s">
        <v>1463</v>
      </c>
      <c r="C374" t="s">
        <v>1464</v>
      </c>
      <c r="D374" t="s">
        <v>1488</v>
      </c>
      <c r="E374">
        <v>25</v>
      </c>
      <c r="F374" s="8">
        <f t="shared" si="42"/>
        <v>3.5105519480519473E-2</v>
      </c>
      <c r="G374" s="8">
        <f t="shared" si="43"/>
        <v>4.3393904795701488E-2</v>
      </c>
      <c r="H374" s="11">
        <v>250</v>
      </c>
      <c r="I374" s="5">
        <f t="shared" si="44"/>
        <v>6170</v>
      </c>
      <c r="J374" s="29">
        <v>13000</v>
      </c>
      <c r="K374" s="28">
        <f t="shared" si="45"/>
        <v>320840</v>
      </c>
      <c r="L374" s="30" cm="1">
        <f t="array" ref="L374">_xlfn.IFS(K374&gt;3898140.12,0.35,K374&gt;1299380.04,0.34,K374&gt;974535.03,0.32,K374&gt;510451,0.3,K374&gt;323862,0.2352,K374&gt;160577.65,0.2136,K374&gt;134119.41,0.1792,K374&gt;115375.9,0.16,K374&gt;65651.07,0.1088,K374&gt;7735,0.064,K374&gt;0,0.0192)</f>
        <v>0.21360000000000001</v>
      </c>
      <c r="M374" s="28">
        <f t="shared" si="46"/>
        <v>252308.576</v>
      </c>
      <c r="N374" s="28">
        <f t="shared" si="47"/>
        <v>192408.86945638273</v>
      </c>
      <c r="O374">
        <v>26</v>
      </c>
      <c r="P374" t="s">
        <v>72</v>
      </c>
      <c r="Q374" t="s">
        <v>401</v>
      </c>
    </row>
    <row r="375" spans="1:17" x14ac:dyDescent="0.45">
      <c r="A375">
        <v>75</v>
      </c>
      <c r="B375" t="s">
        <v>1463</v>
      </c>
      <c r="C375" t="s">
        <v>1489</v>
      </c>
      <c r="D375" t="s">
        <v>1506</v>
      </c>
      <c r="E375">
        <v>17</v>
      </c>
      <c r="F375" s="8">
        <f t="shared" si="42"/>
        <v>3.5105519480519473E-2</v>
      </c>
      <c r="G375" s="8">
        <f t="shared" si="43"/>
        <v>4.3393904795701488E-2</v>
      </c>
      <c r="H375" s="11">
        <v>250</v>
      </c>
      <c r="I375" s="5">
        <f t="shared" si="44"/>
        <v>6170</v>
      </c>
      <c r="J375" s="29">
        <v>13000</v>
      </c>
      <c r="K375" s="28">
        <f t="shared" si="45"/>
        <v>320840</v>
      </c>
      <c r="L375" s="30" cm="1">
        <f t="array" ref="L375">_xlfn.IFS(K375&gt;3898140.12,0.35,K375&gt;1299380.04,0.34,K375&gt;974535.03,0.32,K375&gt;510451,0.3,K375&gt;323862,0.2352,K375&gt;160577.65,0.2136,K375&gt;134119.41,0.1792,K375&gt;115375.9,0.16,K375&gt;65651.07,0.1088,K375&gt;7735,0.064,K375&gt;0,0.0192)</f>
        <v>0.21360000000000001</v>
      </c>
      <c r="M375" s="28">
        <f t="shared" si="46"/>
        <v>252308.576</v>
      </c>
      <c r="N375" s="28">
        <f t="shared" si="47"/>
        <v>192408.86945638273</v>
      </c>
      <c r="O375">
        <v>24</v>
      </c>
      <c r="P375" t="s">
        <v>65</v>
      </c>
      <c r="Q375" t="s">
        <v>401</v>
      </c>
    </row>
    <row r="376" spans="1:17" x14ac:dyDescent="0.45">
      <c r="A376">
        <v>522</v>
      </c>
      <c r="B376" t="s">
        <v>1463</v>
      </c>
      <c r="C376" t="s">
        <v>1698</v>
      </c>
      <c r="D376" t="s">
        <v>1716</v>
      </c>
      <c r="E376">
        <v>19</v>
      </c>
      <c r="F376" s="8">
        <f t="shared" si="42"/>
        <v>3.5105519480519473E-2</v>
      </c>
      <c r="G376" s="8">
        <f t="shared" si="43"/>
        <v>4.3393904795701488E-2</v>
      </c>
      <c r="H376" s="11">
        <v>250</v>
      </c>
      <c r="I376" s="5">
        <f t="shared" si="44"/>
        <v>6170</v>
      </c>
      <c r="J376" s="29">
        <v>13000</v>
      </c>
      <c r="K376" s="28">
        <f t="shared" si="45"/>
        <v>320840</v>
      </c>
      <c r="L376" s="30" cm="1">
        <f t="array" ref="L376">_xlfn.IFS(K376&gt;3898140.12,0.35,K376&gt;1299380.04,0.34,K376&gt;974535.03,0.32,K376&gt;510451,0.3,K376&gt;323862,0.2352,K376&gt;160577.65,0.2136,K376&gt;134119.41,0.1792,K376&gt;115375.9,0.16,K376&gt;65651.07,0.1088,K376&gt;7735,0.064,K376&gt;0,0.0192)</f>
        <v>0.21360000000000001</v>
      </c>
      <c r="M376" s="28">
        <f t="shared" si="46"/>
        <v>252308.576</v>
      </c>
      <c r="N376" s="28">
        <f t="shared" si="47"/>
        <v>192408.86945638273</v>
      </c>
      <c r="O376">
        <v>26</v>
      </c>
      <c r="P376" t="s">
        <v>65</v>
      </c>
      <c r="Q376" t="s">
        <v>401</v>
      </c>
    </row>
    <row r="377" spans="1:17" x14ac:dyDescent="0.45">
      <c r="A377">
        <v>739</v>
      </c>
      <c r="B377" t="s">
        <v>1463</v>
      </c>
      <c r="C377" t="s">
        <v>1800</v>
      </c>
      <c r="D377" t="s">
        <v>1821</v>
      </c>
      <c r="E377">
        <v>21</v>
      </c>
      <c r="F377" s="8">
        <f t="shared" si="42"/>
        <v>3.5105519480519473E-2</v>
      </c>
      <c r="G377" s="8">
        <f t="shared" si="43"/>
        <v>4.3393904795701488E-2</v>
      </c>
      <c r="H377" s="11">
        <v>250</v>
      </c>
      <c r="I377" s="5">
        <f t="shared" si="44"/>
        <v>6170</v>
      </c>
      <c r="J377" s="29">
        <v>13000</v>
      </c>
      <c r="K377" s="28">
        <f t="shared" si="45"/>
        <v>320840</v>
      </c>
      <c r="L377" s="30" cm="1">
        <f t="array" ref="L377">_xlfn.IFS(K377&gt;3898140.12,0.35,K377&gt;1299380.04,0.34,K377&gt;974535.03,0.32,K377&gt;510451,0.3,K377&gt;323862,0.2352,K377&gt;160577.65,0.2136,K377&gt;134119.41,0.1792,K377&gt;115375.9,0.16,K377&gt;65651.07,0.1088,K377&gt;7735,0.064,K377&gt;0,0.0192)</f>
        <v>0.21360000000000001</v>
      </c>
      <c r="M377" s="28">
        <f t="shared" si="46"/>
        <v>252308.576</v>
      </c>
      <c r="N377" s="28">
        <f t="shared" si="47"/>
        <v>192408.86945638273</v>
      </c>
      <c r="O377">
        <v>21</v>
      </c>
      <c r="P377" t="s">
        <v>66</v>
      </c>
      <c r="Q377" t="s">
        <v>401</v>
      </c>
    </row>
    <row r="378" spans="1:17" x14ac:dyDescent="0.45">
      <c r="A378">
        <v>190</v>
      </c>
      <c r="B378" t="s">
        <v>1463</v>
      </c>
      <c r="C378" t="s">
        <v>1540</v>
      </c>
      <c r="D378" t="s">
        <v>1563</v>
      </c>
      <c r="E378">
        <v>23</v>
      </c>
      <c r="F378" s="8">
        <f t="shared" si="42"/>
        <v>3.3701298701298697E-2</v>
      </c>
      <c r="G378" s="8">
        <f t="shared" si="43"/>
        <v>4.1658148603873429E-2</v>
      </c>
      <c r="H378" s="11">
        <v>240</v>
      </c>
      <c r="I378" s="5">
        <f t="shared" si="44"/>
        <v>5923.2</v>
      </c>
      <c r="J378" s="29">
        <v>12480</v>
      </c>
      <c r="K378" s="28">
        <f t="shared" si="45"/>
        <v>308006.40000000002</v>
      </c>
      <c r="L378" s="30" cm="1">
        <f t="array" ref="L378">_xlfn.IFS(K378&gt;3898140.12,0.35,K378&gt;1299380.04,0.34,K378&gt;974535.03,0.32,K378&gt;510451,0.3,K378&gt;323862,0.2352,K378&gt;160577.65,0.2136,K378&gt;134119.41,0.1792,K378&gt;115375.9,0.16,K378&gt;65651.07,0.1088,K378&gt;7735,0.064,K378&gt;0,0.0192)</f>
        <v>0.21360000000000001</v>
      </c>
      <c r="M378" s="28">
        <f t="shared" si="46"/>
        <v>242216.23296000002</v>
      </c>
      <c r="N378" s="28">
        <f t="shared" si="47"/>
        <v>184712.51467812745</v>
      </c>
      <c r="O378">
        <v>20</v>
      </c>
      <c r="P378" t="s">
        <v>66</v>
      </c>
      <c r="Q378" t="s">
        <v>401</v>
      </c>
    </row>
    <row r="379" spans="1:17" x14ac:dyDescent="0.45">
      <c r="A379">
        <v>631</v>
      </c>
      <c r="B379" t="s">
        <v>1463</v>
      </c>
      <c r="C379" t="s">
        <v>1748</v>
      </c>
      <c r="D379" t="s">
        <v>1773</v>
      </c>
      <c r="E379">
        <v>24</v>
      </c>
      <c r="F379" s="8">
        <f t="shared" si="42"/>
        <v>3.3701298701298697E-2</v>
      </c>
      <c r="G379" s="8">
        <f t="shared" si="43"/>
        <v>4.1658148603873429E-2</v>
      </c>
      <c r="H379" s="11">
        <v>240</v>
      </c>
      <c r="I379" s="5">
        <f t="shared" si="44"/>
        <v>5923.2</v>
      </c>
      <c r="J379" s="29">
        <v>12480</v>
      </c>
      <c r="K379" s="28">
        <f t="shared" si="45"/>
        <v>308006.40000000002</v>
      </c>
      <c r="L379" s="30" cm="1">
        <f t="array" ref="L379">_xlfn.IFS(K379&gt;3898140.12,0.35,K379&gt;1299380.04,0.34,K379&gt;974535.03,0.32,K379&gt;510451,0.3,K379&gt;323862,0.2352,K379&gt;160577.65,0.2136,K379&gt;134119.41,0.1792,K379&gt;115375.9,0.16,K379&gt;65651.07,0.1088,K379&gt;7735,0.064,K379&gt;0,0.0192)</f>
        <v>0.21360000000000001</v>
      </c>
      <c r="M379" s="28">
        <f t="shared" si="46"/>
        <v>242216.23296000002</v>
      </c>
      <c r="N379" s="28">
        <f t="shared" si="47"/>
        <v>184712.51467812745</v>
      </c>
      <c r="O379">
        <v>25</v>
      </c>
      <c r="P379" t="s">
        <v>17</v>
      </c>
      <c r="Q379" t="s">
        <v>401</v>
      </c>
    </row>
    <row r="380" spans="1:17" x14ac:dyDescent="0.45">
      <c r="A380">
        <v>632</v>
      </c>
      <c r="B380" t="s">
        <v>1463</v>
      </c>
      <c r="C380" t="s">
        <v>1748</v>
      </c>
      <c r="D380" t="s">
        <v>1774</v>
      </c>
      <c r="E380">
        <v>25</v>
      </c>
      <c r="F380" s="8">
        <f t="shared" si="42"/>
        <v>3.3701298701298697E-2</v>
      </c>
      <c r="G380" s="8">
        <f t="shared" si="43"/>
        <v>4.1658148603873429E-2</v>
      </c>
      <c r="H380" s="11">
        <v>240</v>
      </c>
      <c r="I380" s="5">
        <f t="shared" si="44"/>
        <v>5923.2</v>
      </c>
      <c r="J380" s="29">
        <v>12480</v>
      </c>
      <c r="K380" s="28">
        <f t="shared" si="45"/>
        <v>308006.40000000002</v>
      </c>
      <c r="L380" s="30" cm="1">
        <f t="array" ref="L380">_xlfn.IFS(K380&gt;3898140.12,0.35,K380&gt;1299380.04,0.34,K380&gt;974535.03,0.32,K380&gt;510451,0.3,K380&gt;323862,0.2352,K380&gt;160577.65,0.2136,K380&gt;134119.41,0.1792,K380&gt;115375.9,0.16,K380&gt;65651.07,0.1088,K380&gt;7735,0.064,K380&gt;0,0.0192)</f>
        <v>0.21360000000000001</v>
      </c>
      <c r="M380" s="28">
        <f t="shared" si="46"/>
        <v>242216.23296000002</v>
      </c>
      <c r="N380" s="28">
        <f t="shared" si="47"/>
        <v>184712.51467812745</v>
      </c>
      <c r="O380">
        <v>23</v>
      </c>
      <c r="P380" t="s">
        <v>62</v>
      </c>
      <c r="Q380" t="s">
        <v>401</v>
      </c>
    </row>
    <row r="381" spans="1:17" x14ac:dyDescent="0.45">
      <c r="A381">
        <v>692</v>
      </c>
      <c r="B381" t="s">
        <v>1463</v>
      </c>
      <c r="C381" t="s">
        <v>1775</v>
      </c>
      <c r="D381" t="s">
        <v>1793</v>
      </c>
      <c r="E381">
        <v>18</v>
      </c>
      <c r="F381" s="8">
        <f t="shared" si="42"/>
        <v>3.3701298701298697E-2</v>
      </c>
      <c r="G381" s="8">
        <f t="shared" si="43"/>
        <v>4.1658148603873429E-2</v>
      </c>
      <c r="H381" s="11">
        <v>240</v>
      </c>
      <c r="I381" s="5">
        <f t="shared" si="44"/>
        <v>5923.2</v>
      </c>
      <c r="J381" s="29">
        <v>12480</v>
      </c>
      <c r="K381" s="28">
        <f t="shared" si="45"/>
        <v>308006.40000000002</v>
      </c>
      <c r="L381" s="30" cm="1">
        <f t="array" ref="L381">_xlfn.IFS(K381&gt;3898140.12,0.35,K381&gt;1299380.04,0.34,K381&gt;974535.03,0.32,K381&gt;510451,0.3,K381&gt;323862,0.2352,K381&gt;160577.65,0.2136,K381&gt;134119.41,0.1792,K381&gt;115375.9,0.16,K381&gt;65651.07,0.1088,K381&gt;7735,0.064,K381&gt;0,0.0192)</f>
        <v>0.21360000000000001</v>
      </c>
      <c r="M381" s="28">
        <f t="shared" si="46"/>
        <v>242216.23296000002</v>
      </c>
      <c r="N381" s="28">
        <f t="shared" si="47"/>
        <v>184712.51467812745</v>
      </c>
      <c r="O381">
        <v>27</v>
      </c>
      <c r="P381" t="s">
        <v>96</v>
      </c>
      <c r="Q381" t="s">
        <v>401</v>
      </c>
    </row>
    <row r="382" spans="1:17" x14ac:dyDescent="0.45">
      <c r="A382">
        <v>693</v>
      </c>
      <c r="B382" t="s">
        <v>1463</v>
      </c>
      <c r="C382" t="s">
        <v>1775</v>
      </c>
      <c r="D382" t="s">
        <v>1794</v>
      </c>
      <c r="E382">
        <v>19</v>
      </c>
      <c r="F382" s="8">
        <f t="shared" si="42"/>
        <v>3.3701298701298697E-2</v>
      </c>
      <c r="G382" s="8">
        <f t="shared" si="43"/>
        <v>4.1658148603873429E-2</v>
      </c>
      <c r="H382" s="11">
        <v>240</v>
      </c>
      <c r="I382" s="5">
        <f t="shared" si="44"/>
        <v>5923.2</v>
      </c>
      <c r="J382" s="29">
        <v>12480</v>
      </c>
      <c r="K382" s="28">
        <f t="shared" si="45"/>
        <v>308006.40000000002</v>
      </c>
      <c r="L382" s="30" cm="1">
        <f t="array" ref="L382">_xlfn.IFS(K382&gt;3898140.12,0.35,K382&gt;1299380.04,0.34,K382&gt;974535.03,0.32,K382&gt;510451,0.3,K382&gt;323862,0.2352,K382&gt;160577.65,0.2136,K382&gt;134119.41,0.1792,K382&gt;115375.9,0.16,K382&gt;65651.07,0.1088,K382&gt;7735,0.064,K382&gt;0,0.0192)</f>
        <v>0.21360000000000001</v>
      </c>
      <c r="M382" s="28">
        <f t="shared" si="46"/>
        <v>242216.23296000002</v>
      </c>
      <c r="N382" s="28">
        <f t="shared" si="47"/>
        <v>184712.51467812745</v>
      </c>
      <c r="O382">
        <v>22</v>
      </c>
      <c r="P382" t="s">
        <v>30</v>
      </c>
      <c r="Q382" t="s">
        <v>147</v>
      </c>
    </row>
    <row r="383" spans="1:17" x14ac:dyDescent="0.45">
      <c r="A383">
        <v>694</v>
      </c>
      <c r="B383" t="s">
        <v>1463</v>
      </c>
      <c r="C383" t="s">
        <v>1775</v>
      </c>
      <c r="D383" t="s">
        <v>1795</v>
      </c>
      <c r="E383">
        <v>20</v>
      </c>
      <c r="F383" s="8">
        <f t="shared" si="42"/>
        <v>3.3701298701298697E-2</v>
      </c>
      <c r="G383" s="8">
        <f t="shared" si="43"/>
        <v>4.1658148603873429E-2</v>
      </c>
      <c r="H383" s="11">
        <v>240</v>
      </c>
      <c r="I383" s="5">
        <f t="shared" si="44"/>
        <v>5923.2</v>
      </c>
      <c r="J383" s="29">
        <v>12480</v>
      </c>
      <c r="K383" s="28">
        <f t="shared" si="45"/>
        <v>308006.40000000002</v>
      </c>
      <c r="L383" s="30" cm="1">
        <f t="array" ref="L383">_xlfn.IFS(K383&gt;3898140.12,0.35,K383&gt;1299380.04,0.34,K383&gt;974535.03,0.32,K383&gt;510451,0.3,K383&gt;323862,0.2352,K383&gt;160577.65,0.2136,K383&gt;134119.41,0.1792,K383&gt;115375.9,0.16,K383&gt;65651.07,0.1088,K383&gt;7735,0.064,K383&gt;0,0.0192)</f>
        <v>0.21360000000000001</v>
      </c>
      <c r="M383" s="28">
        <f t="shared" si="46"/>
        <v>242216.23296000002</v>
      </c>
      <c r="N383" s="28">
        <f t="shared" si="47"/>
        <v>184712.51467812745</v>
      </c>
      <c r="O383">
        <v>21</v>
      </c>
      <c r="P383" t="s">
        <v>26</v>
      </c>
      <c r="Q383" t="s">
        <v>401</v>
      </c>
    </row>
    <row r="384" spans="1:17" x14ac:dyDescent="0.45">
      <c r="A384">
        <v>76</v>
      </c>
      <c r="B384" t="s">
        <v>1463</v>
      </c>
      <c r="C384" t="s">
        <v>1489</v>
      </c>
      <c r="D384" t="s">
        <v>1507</v>
      </c>
      <c r="E384">
        <v>18</v>
      </c>
      <c r="F384" s="8">
        <f t="shared" si="42"/>
        <v>3.2297077922077914E-2</v>
      </c>
      <c r="G384" s="8">
        <f t="shared" si="43"/>
        <v>3.9922392412045364E-2</v>
      </c>
      <c r="H384" s="11">
        <v>230</v>
      </c>
      <c r="I384" s="5">
        <f t="shared" si="44"/>
        <v>5676.4</v>
      </c>
      <c r="J384" s="29">
        <v>11960</v>
      </c>
      <c r="K384" s="28">
        <f t="shared" si="45"/>
        <v>295172.8</v>
      </c>
      <c r="L384" s="30" cm="1">
        <f t="array" ref="L384">_xlfn.IFS(K384&gt;3898140.12,0.35,K384&gt;1299380.04,0.34,K384&gt;974535.03,0.32,K384&gt;510451,0.3,K384&gt;323862,0.2352,K384&gt;160577.65,0.2136,K384&gt;134119.41,0.1792,K384&gt;115375.9,0.16,K384&gt;65651.07,0.1088,K384&gt;7735,0.064,K384&gt;0,0.0192)</f>
        <v>0.21360000000000001</v>
      </c>
      <c r="M384" s="28">
        <f t="shared" si="46"/>
        <v>232123.88991999999</v>
      </c>
      <c r="N384" s="28">
        <f t="shared" si="47"/>
        <v>177016.15989987212</v>
      </c>
      <c r="O384">
        <v>21</v>
      </c>
      <c r="P384" t="s">
        <v>73</v>
      </c>
      <c r="Q384" t="s">
        <v>401</v>
      </c>
    </row>
    <row r="385" spans="1:17" x14ac:dyDescent="0.45">
      <c r="A385">
        <v>248</v>
      </c>
      <c r="B385" t="s">
        <v>1463</v>
      </c>
      <c r="C385" t="s">
        <v>1566</v>
      </c>
      <c r="D385" t="s">
        <v>1588</v>
      </c>
      <c r="E385">
        <v>22</v>
      </c>
      <c r="F385" s="8">
        <f t="shared" si="42"/>
        <v>3.2297077922077914E-2</v>
      </c>
      <c r="G385" s="8">
        <f t="shared" si="43"/>
        <v>3.9922392412045364E-2</v>
      </c>
      <c r="H385" s="11">
        <v>230</v>
      </c>
      <c r="I385" s="5">
        <f t="shared" si="44"/>
        <v>5676.4</v>
      </c>
      <c r="J385" s="29">
        <v>11960</v>
      </c>
      <c r="K385" s="28">
        <f t="shared" si="45"/>
        <v>295172.8</v>
      </c>
      <c r="L385" s="30" cm="1">
        <f t="array" ref="L385">_xlfn.IFS(K385&gt;3898140.12,0.35,K385&gt;1299380.04,0.34,K385&gt;974535.03,0.32,K385&gt;510451,0.3,K385&gt;323862,0.2352,K385&gt;160577.65,0.2136,K385&gt;134119.41,0.1792,K385&gt;115375.9,0.16,K385&gt;65651.07,0.1088,K385&gt;7735,0.064,K385&gt;0,0.0192)</f>
        <v>0.21360000000000001</v>
      </c>
      <c r="M385" s="28">
        <f t="shared" si="46"/>
        <v>232123.88991999999</v>
      </c>
      <c r="N385" s="28">
        <f t="shared" si="47"/>
        <v>177016.15989987212</v>
      </c>
      <c r="O385">
        <v>28</v>
      </c>
      <c r="P385" t="s">
        <v>73</v>
      </c>
      <c r="Q385" t="s">
        <v>401</v>
      </c>
    </row>
    <row r="386" spans="1:17" x14ac:dyDescent="0.45">
      <c r="A386">
        <v>953</v>
      </c>
      <c r="B386" t="s">
        <v>1463</v>
      </c>
      <c r="C386" t="s">
        <v>1902</v>
      </c>
      <c r="D386" t="s">
        <v>1921</v>
      </c>
      <c r="E386">
        <v>21</v>
      </c>
      <c r="F386" s="8">
        <f t="shared" ref="F386:F451" si="48">K386/$T$7</f>
        <v>3.2297077922077914E-2</v>
      </c>
      <c r="G386" s="8">
        <f t="shared" ref="G386:G451" si="49">K386/$T$6</f>
        <v>3.9922392412045364E-2</v>
      </c>
      <c r="H386" s="11">
        <v>230</v>
      </c>
      <c r="I386" s="5">
        <f t="shared" ref="I386:I449" si="50">H386*$S$3</f>
        <v>5676.4</v>
      </c>
      <c r="J386" s="29">
        <v>11960</v>
      </c>
      <c r="K386" s="28">
        <f t="shared" ref="K386:K449" si="51">J386*$S$3</f>
        <v>295172.8</v>
      </c>
      <c r="L386" s="30" cm="1">
        <f t="array" ref="L386">_xlfn.IFS(K386&gt;3898140.12,0.35,K386&gt;1299380.04,0.34,K386&gt;974535.03,0.32,K386&gt;510451,0.3,K386&gt;323862,0.2352,K386&gt;160577.65,0.2136,K386&gt;134119.41,0.1792,K386&gt;115375.9,0.16,K386&gt;65651.07,0.1088,K386&gt;7735,0.064,K386&gt;0,0.0192)</f>
        <v>0.21360000000000001</v>
      </c>
      <c r="M386" s="28">
        <f t="shared" ref="M386:M449" si="52">K386*(1-L386)</f>
        <v>232123.88991999999</v>
      </c>
      <c r="N386" s="28">
        <f t="shared" ref="N386:N449" si="53">M386*$W$3</f>
        <v>177016.15989987212</v>
      </c>
      <c r="O386">
        <v>22</v>
      </c>
      <c r="P386" t="s">
        <v>33</v>
      </c>
      <c r="Q386" t="s">
        <v>401</v>
      </c>
    </row>
    <row r="387" spans="1:17" x14ac:dyDescent="0.45">
      <c r="A387">
        <v>77</v>
      </c>
      <c r="B387" t="s">
        <v>1463</v>
      </c>
      <c r="C387" t="s">
        <v>1489</v>
      </c>
      <c r="D387" t="s">
        <v>1508</v>
      </c>
      <c r="E387">
        <v>19</v>
      </c>
      <c r="F387" s="8">
        <f t="shared" si="48"/>
        <v>3.0892857142857139E-2</v>
      </c>
      <c r="G387" s="8">
        <f t="shared" si="49"/>
        <v>3.8186636220217313E-2</v>
      </c>
      <c r="H387" s="11">
        <v>220</v>
      </c>
      <c r="I387" s="5">
        <f t="shared" si="50"/>
        <v>5429.6</v>
      </c>
      <c r="J387" s="29">
        <v>11440</v>
      </c>
      <c r="K387" s="28">
        <f t="shared" si="51"/>
        <v>282339.20000000001</v>
      </c>
      <c r="L387" s="30" cm="1">
        <f t="array" ref="L387">_xlfn.IFS(K387&gt;3898140.12,0.35,K387&gt;1299380.04,0.34,K387&gt;974535.03,0.32,K387&gt;510451,0.3,K387&gt;323862,0.2352,K387&gt;160577.65,0.2136,K387&gt;134119.41,0.1792,K387&gt;115375.9,0.16,K387&gt;65651.07,0.1088,K387&gt;7735,0.064,K387&gt;0,0.0192)</f>
        <v>0.21360000000000001</v>
      </c>
      <c r="M387" s="28">
        <f t="shared" si="52"/>
        <v>222031.54688000001</v>
      </c>
      <c r="N387" s="28">
        <f t="shared" si="53"/>
        <v>169319.80512161681</v>
      </c>
      <c r="O387">
        <v>20</v>
      </c>
      <c r="P387" t="s">
        <v>66</v>
      </c>
      <c r="Q387" t="s">
        <v>401</v>
      </c>
    </row>
    <row r="388" spans="1:17" x14ac:dyDescent="0.45">
      <c r="A388">
        <v>138</v>
      </c>
      <c r="B388" t="s">
        <v>1463</v>
      </c>
      <c r="C388" t="s">
        <v>1514</v>
      </c>
      <c r="D388" t="s">
        <v>622</v>
      </c>
      <c r="E388">
        <v>24</v>
      </c>
      <c r="F388" s="8">
        <f t="shared" si="48"/>
        <v>3.0892857142857139E-2</v>
      </c>
      <c r="G388" s="8">
        <f t="shared" si="49"/>
        <v>3.8186636220217313E-2</v>
      </c>
      <c r="H388" s="11">
        <v>220</v>
      </c>
      <c r="I388" s="5">
        <f t="shared" si="50"/>
        <v>5429.6</v>
      </c>
      <c r="J388" s="29">
        <v>11440</v>
      </c>
      <c r="K388" s="28">
        <f t="shared" si="51"/>
        <v>282339.20000000001</v>
      </c>
      <c r="L388" s="30" cm="1">
        <f t="array" ref="L388">_xlfn.IFS(K388&gt;3898140.12,0.35,K388&gt;1299380.04,0.34,K388&gt;974535.03,0.32,K388&gt;510451,0.3,K388&gt;323862,0.2352,K388&gt;160577.65,0.2136,K388&gt;134119.41,0.1792,K388&gt;115375.9,0.16,K388&gt;65651.07,0.1088,K388&gt;7735,0.064,K388&gt;0,0.0192)</f>
        <v>0.21360000000000001</v>
      </c>
      <c r="M388" s="28">
        <f t="shared" si="52"/>
        <v>222031.54688000001</v>
      </c>
      <c r="N388" s="28">
        <f t="shared" si="53"/>
        <v>169319.80512161681</v>
      </c>
      <c r="O388">
        <v>19</v>
      </c>
      <c r="P388" t="s">
        <v>28</v>
      </c>
      <c r="Q388" t="s">
        <v>401</v>
      </c>
    </row>
    <row r="389" spans="1:17" x14ac:dyDescent="0.45">
      <c r="A389">
        <v>740</v>
      </c>
      <c r="B389" t="s">
        <v>1463</v>
      </c>
      <c r="C389" t="s">
        <v>1800</v>
      </c>
      <c r="D389" t="s">
        <v>1822</v>
      </c>
      <c r="E389">
        <v>22</v>
      </c>
      <c r="F389" s="8">
        <f t="shared" si="48"/>
        <v>3.0892857142857139E-2</v>
      </c>
      <c r="G389" s="8">
        <f t="shared" si="49"/>
        <v>3.8186636220217313E-2</v>
      </c>
      <c r="H389" s="11">
        <v>220</v>
      </c>
      <c r="I389" s="5">
        <f t="shared" si="50"/>
        <v>5429.6</v>
      </c>
      <c r="J389" s="29">
        <v>11440</v>
      </c>
      <c r="K389" s="28">
        <f t="shared" si="51"/>
        <v>282339.20000000001</v>
      </c>
      <c r="L389" s="30" cm="1">
        <f t="array" ref="L389">_xlfn.IFS(K389&gt;3898140.12,0.35,K389&gt;1299380.04,0.34,K389&gt;974535.03,0.32,K389&gt;510451,0.3,K389&gt;323862,0.2352,K389&gt;160577.65,0.2136,K389&gt;134119.41,0.1792,K389&gt;115375.9,0.16,K389&gt;65651.07,0.1088,K389&gt;7735,0.064,K389&gt;0,0.0192)</f>
        <v>0.21360000000000001</v>
      </c>
      <c r="M389" s="28">
        <f t="shared" si="52"/>
        <v>222031.54688000001</v>
      </c>
      <c r="N389" s="28">
        <f t="shared" si="53"/>
        <v>169319.80512161681</v>
      </c>
      <c r="O389">
        <v>20</v>
      </c>
      <c r="P389" t="s">
        <v>68</v>
      </c>
      <c r="Q389" t="s">
        <v>401</v>
      </c>
    </row>
    <row r="390" spans="1:17" x14ac:dyDescent="0.45">
      <c r="A390">
        <v>791</v>
      </c>
      <c r="B390" t="s">
        <v>1463</v>
      </c>
      <c r="C390" t="s">
        <v>1827</v>
      </c>
      <c r="D390" t="s">
        <v>1845</v>
      </c>
      <c r="E390">
        <v>19</v>
      </c>
      <c r="F390" s="8">
        <f t="shared" si="48"/>
        <v>3.0892857142857139E-2</v>
      </c>
      <c r="G390" s="8">
        <f t="shared" si="49"/>
        <v>3.8186636220217313E-2</v>
      </c>
      <c r="H390" s="11">
        <v>220</v>
      </c>
      <c r="I390" s="5">
        <f t="shared" si="50"/>
        <v>5429.6</v>
      </c>
      <c r="J390" s="29">
        <v>11440</v>
      </c>
      <c r="K390" s="28">
        <f t="shared" si="51"/>
        <v>282339.20000000001</v>
      </c>
      <c r="L390" s="30" cm="1">
        <f t="array" ref="L390">_xlfn.IFS(K390&gt;3898140.12,0.35,K390&gt;1299380.04,0.34,K390&gt;974535.03,0.32,K390&gt;510451,0.3,K390&gt;323862,0.2352,K390&gt;160577.65,0.2136,K390&gt;134119.41,0.1792,K390&gt;115375.9,0.16,K390&gt;65651.07,0.1088,K390&gt;7735,0.064,K390&gt;0,0.0192)</f>
        <v>0.21360000000000001</v>
      </c>
      <c r="M390" s="28">
        <f t="shared" si="52"/>
        <v>222031.54688000001</v>
      </c>
      <c r="N390" s="28">
        <f t="shared" si="53"/>
        <v>169319.80512161681</v>
      </c>
      <c r="O390">
        <v>20</v>
      </c>
      <c r="P390" t="s">
        <v>45</v>
      </c>
      <c r="Q390" t="s">
        <v>401</v>
      </c>
    </row>
    <row r="391" spans="1:17" x14ac:dyDescent="0.45">
      <c r="A391">
        <v>840</v>
      </c>
      <c r="B391" t="s">
        <v>1463</v>
      </c>
      <c r="C391" t="s">
        <v>1852</v>
      </c>
      <c r="D391" t="s">
        <v>1870</v>
      </c>
      <c r="E391">
        <v>19</v>
      </c>
      <c r="F391" s="8">
        <f t="shared" si="48"/>
        <v>3.0892857142857139E-2</v>
      </c>
      <c r="G391" s="8">
        <f t="shared" si="49"/>
        <v>3.8186636220217313E-2</v>
      </c>
      <c r="H391" s="11">
        <v>220</v>
      </c>
      <c r="I391" s="5">
        <f t="shared" si="50"/>
        <v>5429.6</v>
      </c>
      <c r="J391" s="29">
        <v>11440</v>
      </c>
      <c r="K391" s="28">
        <f t="shared" si="51"/>
        <v>282339.20000000001</v>
      </c>
      <c r="L391" s="30" cm="1">
        <f t="array" ref="L391">_xlfn.IFS(K391&gt;3898140.12,0.35,K391&gt;1299380.04,0.34,K391&gt;974535.03,0.32,K391&gt;510451,0.3,K391&gt;323862,0.2352,K391&gt;160577.65,0.2136,K391&gt;134119.41,0.1792,K391&gt;115375.9,0.16,K391&gt;65651.07,0.1088,K391&gt;7735,0.064,K391&gt;0,0.0192)</f>
        <v>0.21360000000000001</v>
      </c>
      <c r="M391" s="28">
        <f t="shared" si="52"/>
        <v>222031.54688000001</v>
      </c>
      <c r="N391" s="28">
        <f t="shared" si="53"/>
        <v>169319.80512161681</v>
      </c>
      <c r="O391">
        <v>26</v>
      </c>
      <c r="P391" t="s">
        <v>68</v>
      </c>
      <c r="Q391" t="s">
        <v>401</v>
      </c>
    </row>
    <row r="392" spans="1:17" x14ac:dyDescent="0.45">
      <c r="A392">
        <v>903</v>
      </c>
      <c r="B392" t="s">
        <v>1463</v>
      </c>
      <c r="C392" t="s">
        <v>1876</v>
      </c>
      <c r="D392" t="s">
        <v>1899</v>
      </c>
      <c r="E392">
        <v>23</v>
      </c>
      <c r="F392" s="8">
        <f t="shared" si="48"/>
        <v>3.0892857142857139E-2</v>
      </c>
      <c r="G392" s="8">
        <f t="shared" si="49"/>
        <v>3.8186636220217313E-2</v>
      </c>
      <c r="H392" s="11">
        <v>220</v>
      </c>
      <c r="I392" s="5">
        <f t="shared" si="50"/>
        <v>5429.6</v>
      </c>
      <c r="J392" s="29">
        <v>11440</v>
      </c>
      <c r="K392" s="28">
        <f t="shared" si="51"/>
        <v>282339.20000000001</v>
      </c>
      <c r="L392" s="30" cm="1">
        <f t="array" ref="L392">_xlfn.IFS(K392&gt;3898140.12,0.35,K392&gt;1299380.04,0.34,K392&gt;974535.03,0.32,K392&gt;510451,0.3,K392&gt;323862,0.2352,K392&gt;160577.65,0.2136,K392&gt;134119.41,0.1792,K392&gt;115375.9,0.16,K392&gt;65651.07,0.1088,K392&gt;7735,0.064,K392&gt;0,0.0192)</f>
        <v>0.21360000000000001</v>
      </c>
      <c r="M392" s="28">
        <f t="shared" si="52"/>
        <v>222031.54688000001</v>
      </c>
      <c r="N392" s="28">
        <f t="shared" si="53"/>
        <v>169319.80512161681</v>
      </c>
      <c r="O392">
        <v>19</v>
      </c>
      <c r="P392" t="s">
        <v>68</v>
      </c>
      <c r="Q392" t="s">
        <v>401</v>
      </c>
    </row>
    <row r="393" spans="1:17" x14ac:dyDescent="0.45">
      <c r="A393">
        <v>78</v>
      </c>
      <c r="B393" t="s">
        <v>1463</v>
      </c>
      <c r="C393" t="s">
        <v>1489</v>
      </c>
      <c r="D393" t="s">
        <v>1509</v>
      </c>
      <c r="E393">
        <v>20</v>
      </c>
      <c r="F393" s="8">
        <f t="shared" si="48"/>
        <v>2.9488636363636356E-2</v>
      </c>
      <c r="G393" s="8">
        <f t="shared" si="49"/>
        <v>3.6450880028389247E-2</v>
      </c>
      <c r="H393" s="11">
        <v>210</v>
      </c>
      <c r="I393" s="5">
        <f t="shared" si="50"/>
        <v>5182.8</v>
      </c>
      <c r="J393" s="29">
        <v>10920</v>
      </c>
      <c r="K393" s="28">
        <f t="shared" si="51"/>
        <v>269505.59999999998</v>
      </c>
      <c r="L393" s="30" cm="1">
        <f t="array" ref="L393">_xlfn.IFS(K393&gt;3898140.12,0.35,K393&gt;1299380.04,0.34,K393&gt;974535.03,0.32,K393&gt;510451,0.3,K393&gt;323862,0.2352,K393&gt;160577.65,0.2136,K393&gt;134119.41,0.1792,K393&gt;115375.9,0.16,K393&gt;65651.07,0.1088,K393&gt;7735,0.064,K393&gt;0,0.0192)</f>
        <v>0.21360000000000001</v>
      </c>
      <c r="M393" s="28">
        <f t="shared" si="52"/>
        <v>211939.20383999997</v>
      </c>
      <c r="N393" s="28">
        <f t="shared" si="53"/>
        <v>161623.45034336147</v>
      </c>
      <c r="O393">
        <v>24</v>
      </c>
      <c r="P393" t="s">
        <v>66</v>
      </c>
      <c r="Q393" t="s">
        <v>401</v>
      </c>
    </row>
    <row r="394" spans="1:17" x14ac:dyDescent="0.45">
      <c r="A394">
        <v>412</v>
      </c>
      <c r="B394" t="s">
        <v>1463</v>
      </c>
      <c r="C394" t="s">
        <v>1644</v>
      </c>
      <c r="D394" t="s">
        <v>1665</v>
      </c>
      <c r="E394">
        <v>20</v>
      </c>
      <c r="F394" s="8">
        <f t="shared" si="48"/>
        <v>2.9488636363636356E-2</v>
      </c>
      <c r="G394" s="8">
        <f t="shared" si="49"/>
        <v>3.6450880028389247E-2</v>
      </c>
      <c r="H394" s="11">
        <v>210</v>
      </c>
      <c r="I394" s="5">
        <f t="shared" si="50"/>
        <v>5182.8</v>
      </c>
      <c r="J394" s="29">
        <v>10920</v>
      </c>
      <c r="K394" s="28">
        <f t="shared" si="51"/>
        <v>269505.59999999998</v>
      </c>
      <c r="L394" s="30" cm="1">
        <f t="array" ref="L394">_xlfn.IFS(K394&gt;3898140.12,0.35,K394&gt;1299380.04,0.34,K394&gt;974535.03,0.32,K394&gt;510451,0.3,K394&gt;323862,0.2352,K394&gt;160577.65,0.2136,K394&gt;134119.41,0.1792,K394&gt;115375.9,0.16,K394&gt;65651.07,0.1088,K394&gt;7735,0.064,K394&gt;0,0.0192)</f>
        <v>0.21360000000000001</v>
      </c>
      <c r="M394" s="28">
        <f t="shared" si="52"/>
        <v>211939.20383999997</v>
      </c>
      <c r="N394" s="28">
        <f t="shared" si="53"/>
        <v>161623.45034336147</v>
      </c>
      <c r="O394">
        <v>21</v>
      </c>
      <c r="P394" t="s">
        <v>72</v>
      </c>
      <c r="Q394" t="s">
        <v>401</v>
      </c>
    </row>
    <row r="395" spans="1:17" x14ac:dyDescent="0.45">
      <c r="A395">
        <v>695</v>
      </c>
      <c r="B395" t="s">
        <v>1463</v>
      </c>
      <c r="C395" t="s">
        <v>1775</v>
      </c>
      <c r="D395" t="s">
        <v>1796</v>
      </c>
      <c r="E395">
        <v>21</v>
      </c>
      <c r="F395" s="8">
        <f t="shared" si="48"/>
        <v>2.9488636363636356E-2</v>
      </c>
      <c r="G395" s="8">
        <f t="shared" si="49"/>
        <v>3.6450880028389247E-2</v>
      </c>
      <c r="H395" s="11">
        <v>210</v>
      </c>
      <c r="I395" s="5">
        <f t="shared" si="50"/>
        <v>5182.8</v>
      </c>
      <c r="J395" s="29">
        <v>10920</v>
      </c>
      <c r="K395" s="28">
        <f t="shared" si="51"/>
        <v>269505.59999999998</v>
      </c>
      <c r="L395" s="30" cm="1">
        <f t="array" ref="L395">_xlfn.IFS(K395&gt;3898140.12,0.35,K395&gt;1299380.04,0.34,K395&gt;974535.03,0.32,K395&gt;510451,0.3,K395&gt;323862,0.2352,K395&gt;160577.65,0.2136,K395&gt;134119.41,0.1792,K395&gt;115375.9,0.16,K395&gt;65651.07,0.1088,K395&gt;7735,0.064,K395&gt;0,0.0192)</f>
        <v>0.21360000000000001</v>
      </c>
      <c r="M395" s="28">
        <f t="shared" si="52"/>
        <v>211939.20383999997</v>
      </c>
      <c r="N395" s="28">
        <f t="shared" si="53"/>
        <v>161623.45034336147</v>
      </c>
      <c r="O395">
        <v>24</v>
      </c>
      <c r="P395" t="s">
        <v>28</v>
      </c>
      <c r="Q395" t="s">
        <v>401</v>
      </c>
    </row>
    <row r="396" spans="1:17" x14ac:dyDescent="0.45">
      <c r="A396">
        <v>741</v>
      </c>
      <c r="B396" t="s">
        <v>1463</v>
      </c>
      <c r="C396" t="s">
        <v>1800</v>
      </c>
      <c r="D396" t="s">
        <v>1823</v>
      </c>
      <c r="E396">
        <v>23</v>
      </c>
      <c r="F396" s="8">
        <f t="shared" si="48"/>
        <v>2.9488636363636356E-2</v>
      </c>
      <c r="G396" s="8">
        <f t="shared" si="49"/>
        <v>3.6450880028389247E-2</v>
      </c>
      <c r="H396" s="11">
        <v>210</v>
      </c>
      <c r="I396" s="5">
        <f t="shared" si="50"/>
        <v>5182.8</v>
      </c>
      <c r="J396" s="29">
        <v>10920</v>
      </c>
      <c r="K396" s="28">
        <f t="shared" si="51"/>
        <v>269505.59999999998</v>
      </c>
      <c r="L396" s="30" cm="1">
        <f t="array" ref="L396">_xlfn.IFS(K396&gt;3898140.12,0.35,K396&gt;1299380.04,0.34,K396&gt;974535.03,0.32,K396&gt;510451,0.3,K396&gt;323862,0.2352,K396&gt;160577.65,0.2136,K396&gt;134119.41,0.1792,K396&gt;115375.9,0.16,K396&gt;65651.07,0.1088,K396&gt;7735,0.064,K396&gt;0,0.0192)</f>
        <v>0.21360000000000001</v>
      </c>
      <c r="M396" s="28">
        <f t="shared" si="52"/>
        <v>211939.20383999997</v>
      </c>
      <c r="N396" s="28">
        <f t="shared" si="53"/>
        <v>161623.45034336147</v>
      </c>
      <c r="O396">
        <v>19</v>
      </c>
      <c r="P396" t="s">
        <v>65</v>
      </c>
      <c r="Q396" t="s">
        <v>401</v>
      </c>
    </row>
    <row r="397" spans="1:17" x14ac:dyDescent="0.45">
      <c r="A397">
        <v>79</v>
      </c>
      <c r="B397" t="s">
        <v>1463</v>
      </c>
      <c r="C397" t="s">
        <v>1489</v>
      </c>
      <c r="D397" t="s">
        <v>1294</v>
      </c>
      <c r="E397">
        <v>21</v>
      </c>
      <c r="F397" s="8">
        <f t="shared" si="48"/>
        <v>2.808441558441558E-2</v>
      </c>
      <c r="G397" s="8">
        <f t="shared" si="49"/>
        <v>3.4715123836561189E-2</v>
      </c>
      <c r="H397" s="11">
        <v>200</v>
      </c>
      <c r="I397" s="5">
        <f t="shared" si="50"/>
        <v>4936</v>
      </c>
      <c r="J397" s="29">
        <v>10400</v>
      </c>
      <c r="K397" s="28">
        <f t="shared" si="51"/>
        <v>256672</v>
      </c>
      <c r="L397" s="30" cm="1">
        <f t="array" ref="L397">_xlfn.IFS(K397&gt;3898140.12,0.35,K397&gt;1299380.04,0.34,K397&gt;974535.03,0.32,K397&gt;510451,0.3,K397&gt;323862,0.2352,K397&gt;160577.65,0.2136,K397&gt;134119.41,0.1792,K397&gt;115375.9,0.16,K397&gt;65651.07,0.1088,K397&gt;7735,0.064,K397&gt;0,0.0192)</f>
        <v>0.21360000000000001</v>
      </c>
      <c r="M397" s="28">
        <f t="shared" si="52"/>
        <v>201846.86079999999</v>
      </c>
      <c r="N397" s="28">
        <f t="shared" si="53"/>
        <v>153927.0955651062</v>
      </c>
      <c r="O397">
        <v>19</v>
      </c>
      <c r="P397" t="s">
        <v>30</v>
      </c>
      <c r="Q397" t="s">
        <v>401</v>
      </c>
    </row>
    <row r="398" spans="1:17" x14ac:dyDescent="0.45">
      <c r="A398">
        <v>249</v>
      </c>
      <c r="B398" t="s">
        <v>1463</v>
      </c>
      <c r="C398" t="s">
        <v>1566</v>
      </c>
      <c r="D398" t="s">
        <v>1589</v>
      </c>
      <c r="E398">
        <v>23</v>
      </c>
      <c r="F398" s="8">
        <f t="shared" si="48"/>
        <v>2.808441558441558E-2</v>
      </c>
      <c r="G398" s="8">
        <f t="shared" si="49"/>
        <v>3.4715123836561189E-2</v>
      </c>
      <c r="H398" s="11">
        <v>200</v>
      </c>
      <c r="I398" s="5">
        <f t="shared" si="50"/>
        <v>4936</v>
      </c>
      <c r="J398" s="29">
        <v>10400</v>
      </c>
      <c r="K398" s="28">
        <f t="shared" si="51"/>
        <v>256672</v>
      </c>
      <c r="L398" s="30" cm="1">
        <f t="array" ref="L398">_xlfn.IFS(K398&gt;3898140.12,0.35,K398&gt;1299380.04,0.34,K398&gt;974535.03,0.32,K398&gt;510451,0.3,K398&gt;323862,0.2352,K398&gt;160577.65,0.2136,K398&gt;134119.41,0.1792,K398&gt;115375.9,0.16,K398&gt;65651.07,0.1088,K398&gt;7735,0.064,K398&gt;0,0.0192)</f>
        <v>0.21360000000000001</v>
      </c>
      <c r="M398" s="28">
        <f t="shared" si="52"/>
        <v>201846.86079999999</v>
      </c>
      <c r="N398" s="28">
        <f t="shared" si="53"/>
        <v>153927.0955651062</v>
      </c>
      <c r="O398">
        <v>24</v>
      </c>
      <c r="P398" t="s">
        <v>26</v>
      </c>
      <c r="Q398" t="s">
        <v>173</v>
      </c>
    </row>
    <row r="399" spans="1:17" x14ac:dyDescent="0.45">
      <c r="A399">
        <v>578</v>
      </c>
      <c r="B399" t="s">
        <v>1463</v>
      </c>
      <c r="C399" t="s">
        <v>1723</v>
      </c>
      <c r="D399" t="s">
        <v>1745</v>
      </c>
      <c r="E399">
        <v>23</v>
      </c>
      <c r="F399" s="8">
        <f t="shared" si="48"/>
        <v>2.808441558441558E-2</v>
      </c>
      <c r="G399" s="8">
        <f t="shared" si="49"/>
        <v>3.4715123836561189E-2</v>
      </c>
      <c r="H399" s="11">
        <v>200</v>
      </c>
      <c r="I399" s="5">
        <f t="shared" si="50"/>
        <v>4936</v>
      </c>
      <c r="J399" s="29">
        <v>10400</v>
      </c>
      <c r="K399" s="28">
        <f t="shared" si="51"/>
        <v>256672</v>
      </c>
      <c r="L399" s="30" cm="1">
        <f t="array" ref="L399">_xlfn.IFS(K399&gt;3898140.12,0.35,K399&gt;1299380.04,0.34,K399&gt;974535.03,0.32,K399&gt;510451,0.3,K399&gt;323862,0.2352,K399&gt;160577.65,0.2136,K399&gt;134119.41,0.1792,K399&gt;115375.9,0.16,K399&gt;65651.07,0.1088,K399&gt;7735,0.064,K399&gt;0,0.0192)</f>
        <v>0.21360000000000001</v>
      </c>
      <c r="M399" s="28">
        <f t="shared" si="52"/>
        <v>201846.86079999999</v>
      </c>
      <c r="N399" s="28">
        <f t="shared" si="53"/>
        <v>153927.0955651062</v>
      </c>
      <c r="O399">
        <v>21</v>
      </c>
      <c r="P399" t="s">
        <v>17</v>
      </c>
      <c r="Q399" t="s">
        <v>401</v>
      </c>
    </row>
    <row r="400" spans="1:17" x14ac:dyDescent="0.45">
      <c r="A400">
        <v>954</v>
      </c>
      <c r="B400" t="s">
        <v>1463</v>
      </c>
      <c r="C400" t="s">
        <v>1902</v>
      </c>
      <c r="D400" t="s">
        <v>1922</v>
      </c>
      <c r="E400">
        <v>22</v>
      </c>
      <c r="F400" s="8">
        <f t="shared" si="48"/>
        <v>2.808441558441558E-2</v>
      </c>
      <c r="G400" s="8">
        <f t="shared" si="49"/>
        <v>3.4715123836561189E-2</v>
      </c>
      <c r="H400" s="11">
        <v>200</v>
      </c>
      <c r="I400" s="5">
        <f t="shared" si="50"/>
        <v>4936</v>
      </c>
      <c r="J400" s="29">
        <v>10400</v>
      </c>
      <c r="K400" s="28">
        <f t="shared" si="51"/>
        <v>256672</v>
      </c>
      <c r="L400" s="30" cm="1">
        <f t="array" ref="L400">_xlfn.IFS(K400&gt;3898140.12,0.35,K400&gt;1299380.04,0.34,K400&gt;974535.03,0.32,K400&gt;510451,0.3,K400&gt;323862,0.2352,K400&gt;160577.65,0.2136,K400&gt;134119.41,0.1792,K400&gt;115375.9,0.16,K400&gt;65651.07,0.1088,K400&gt;7735,0.064,K400&gt;0,0.0192)</f>
        <v>0.21360000000000001</v>
      </c>
      <c r="M400" s="28">
        <f t="shared" si="52"/>
        <v>201846.86079999999</v>
      </c>
      <c r="N400" s="28">
        <f t="shared" si="53"/>
        <v>153927.0955651062</v>
      </c>
      <c r="O400">
        <v>20</v>
      </c>
      <c r="P400" t="s">
        <v>28</v>
      </c>
      <c r="Q400" t="s">
        <v>401</v>
      </c>
    </row>
    <row r="401" spans="1:17" x14ac:dyDescent="0.45">
      <c r="A401">
        <v>250</v>
      </c>
      <c r="B401" t="s">
        <v>1463</v>
      </c>
      <c r="C401" t="s">
        <v>1566</v>
      </c>
      <c r="D401" t="s">
        <v>1590</v>
      </c>
      <c r="E401">
        <v>24</v>
      </c>
      <c r="F401" s="8">
        <f t="shared" si="48"/>
        <v>2.6680194805194801E-2</v>
      </c>
      <c r="G401" s="8">
        <f t="shared" si="49"/>
        <v>3.297936764473313E-2</v>
      </c>
      <c r="H401" s="11">
        <v>190</v>
      </c>
      <c r="I401" s="5">
        <f t="shared" si="50"/>
        <v>4689.2</v>
      </c>
      <c r="J401" s="29">
        <v>9880</v>
      </c>
      <c r="K401" s="28">
        <f t="shared" si="51"/>
        <v>243838.4</v>
      </c>
      <c r="L401" s="30" cm="1">
        <f t="array" ref="L401">_xlfn.IFS(K401&gt;3898140.12,0.35,K401&gt;1299380.04,0.34,K401&gt;974535.03,0.32,K401&gt;510451,0.3,K401&gt;323862,0.2352,K401&gt;160577.65,0.2136,K401&gt;134119.41,0.1792,K401&gt;115375.9,0.16,K401&gt;65651.07,0.1088,K401&gt;7735,0.064,K401&gt;0,0.0192)</f>
        <v>0.21360000000000001</v>
      </c>
      <c r="M401" s="28">
        <f t="shared" si="52"/>
        <v>191754.51775999999</v>
      </c>
      <c r="N401" s="28">
        <f t="shared" si="53"/>
        <v>146230.74078685086</v>
      </c>
      <c r="O401">
        <v>22</v>
      </c>
      <c r="P401" t="s">
        <v>45</v>
      </c>
      <c r="Q401" t="s">
        <v>57</v>
      </c>
    </row>
    <row r="402" spans="1:17" x14ac:dyDescent="0.45">
      <c r="A402">
        <v>955</v>
      </c>
      <c r="B402" t="s">
        <v>1463</v>
      </c>
      <c r="C402" t="s">
        <v>1902</v>
      </c>
      <c r="D402" t="s">
        <v>1923</v>
      </c>
      <c r="E402">
        <v>23</v>
      </c>
      <c r="F402" s="8">
        <f t="shared" si="48"/>
        <v>2.6680194805194801E-2</v>
      </c>
      <c r="G402" s="8">
        <f t="shared" si="49"/>
        <v>3.297936764473313E-2</v>
      </c>
      <c r="H402" s="11">
        <v>190</v>
      </c>
      <c r="I402" s="5">
        <f t="shared" si="50"/>
        <v>4689.2</v>
      </c>
      <c r="J402" s="29">
        <v>9880</v>
      </c>
      <c r="K402" s="28">
        <f t="shared" si="51"/>
        <v>243838.4</v>
      </c>
      <c r="L402" s="30" cm="1">
        <f t="array" ref="L402">_xlfn.IFS(K402&gt;3898140.12,0.35,K402&gt;1299380.04,0.34,K402&gt;974535.03,0.32,K402&gt;510451,0.3,K402&gt;323862,0.2352,K402&gt;160577.65,0.2136,K402&gt;134119.41,0.1792,K402&gt;115375.9,0.16,K402&gt;65651.07,0.1088,K402&gt;7735,0.064,K402&gt;0,0.0192)</f>
        <v>0.21360000000000001</v>
      </c>
      <c r="M402" s="28">
        <f t="shared" si="52"/>
        <v>191754.51775999999</v>
      </c>
      <c r="N402" s="28">
        <f t="shared" si="53"/>
        <v>146230.74078685086</v>
      </c>
      <c r="O402">
        <v>21</v>
      </c>
      <c r="P402" t="s">
        <v>66</v>
      </c>
      <c r="Q402" t="s">
        <v>401</v>
      </c>
    </row>
    <row r="403" spans="1:17" x14ac:dyDescent="0.45">
      <c r="A403">
        <v>139</v>
      </c>
      <c r="B403" t="s">
        <v>1463</v>
      </c>
      <c r="C403" t="s">
        <v>1514</v>
      </c>
      <c r="D403" t="s">
        <v>1539</v>
      </c>
      <c r="E403">
        <v>25</v>
      </c>
      <c r="F403" s="8">
        <f t="shared" si="48"/>
        <v>2.5275974025974021E-2</v>
      </c>
      <c r="G403" s="8">
        <f t="shared" si="49"/>
        <v>3.1243611452905069E-2</v>
      </c>
      <c r="H403" s="11">
        <v>180</v>
      </c>
      <c r="I403" s="5">
        <f t="shared" si="50"/>
        <v>4442.3999999999996</v>
      </c>
      <c r="J403" s="29">
        <v>9360</v>
      </c>
      <c r="K403" s="28">
        <f t="shared" si="51"/>
        <v>231004.79999999999</v>
      </c>
      <c r="L403" s="30" cm="1">
        <f t="array" ref="L403">_xlfn.IFS(K403&gt;3898140.12,0.35,K403&gt;1299380.04,0.34,K403&gt;974535.03,0.32,K403&gt;510451,0.3,K403&gt;323862,0.2352,K403&gt;160577.65,0.2136,K403&gt;134119.41,0.1792,K403&gt;115375.9,0.16,K403&gt;65651.07,0.1088,K403&gt;7735,0.064,K403&gt;0,0.0192)</f>
        <v>0.21360000000000001</v>
      </c>
      <c r="M403" s="28">
        <f t="shared" si="52"/>
        <v>181662.17471999998</v>
      </c>
      <c r="N403" s="28">
        <f t="shared" si="53"/>
        <v>138534.38600859555</v>
      </c>
      <c r="O403">
        <v>24</v>
      </c>
      <c r="P403" t="s">
        <v>17</v>
      </c>
      <c r="Q403" t="s">
        <v>401</v>
      </c>
    </row>
    <row r="404" spans="1:17" x14ac:dyDescent="0.45">
      <c r="A404">
        <v>315</v>
      </c>
      <c r="B404" t="s">
        <v>1463</v>
      </c>
      <c r="C404" t="s">
        <v>1592</v>
      </c>
      <c r="D404" t="s">
        <v>1617</v>
      </c>
      <c r="E404">
        <v>25</v>
      </c>
      <c r="F404" s="8">
        <f t="shared" si="48"/>
        <v>2.5275974025974021E-2</v>
      </c>
      <c r="G404" s="8">
        <f t="shared" si="49"/>
        <v>3.1243611452905069E-2</v>
      </c>
      <c r="H404" s="11">
        <v>180</v>
      </c>
      <c r="I404" s="5">
        <f t="shared" si="50"/>
        <v>4442.3999999999996</v>
      </c>
      <c r="J404" s="29">
        <v>9360</v>
      </c>
      <c r="K404" s="28">
        <f t="shared" si="51"/>
        <v>231004.79999999999</v>
      </c>
      <c r="L404" s="30" cm="1">
        <f t="array" ref="L404">_xlfn.IFS(K404&gt;3898140.12,0.35,K404&gt;1299380.04,0.34,K404&gt;974535.03,0.32,K404&gt;510451,0.3,K404&gt;323862,0.2352,K404&gt;160577.65,0.2136,K404&gt;134119.41,0.1792,K404&gt;115375.9,0.16,K404&gt;65651.07,0.1088,K404&gt;7735,0.064,K404&gt;0,0.0192)</f>
        <v>0.21360000000000001</v>
      </c>
      <c r="M404" s="28">
        <f t="shared" si="52"/>
        <v>181662.17471999998</v>
      </c>
      <c r="N404" s="28">
        <f t="shared" si="53"/>
        <v>138534.38600859555</v>
      </c>
      <c r="O404">
        <v>23</v>
      </c>
      <c r="P404" t="s">
        <v>66</v>
      </c>
      <c r="Q404" t="s">
        <v>401</v>
      </c>
    </row>
    <row r="405" spans="1:17" x14ac:dyDescent="0.45">
      <c r="A405">
        <v>472</v>
      </c>
      <c r="B405" t="s">
        <v>1463</v>
      </c>
      <c r="C405" t="s">
        <v>1671</v>
      </c>
      <c r="D405" t="s">
        <v>1692</v>
      </c>
      <c r="E405">
        <v>21</v>
      </c>
      <c r="F405" s="8">
        <f t="shared" si="48"/>
        <v>2.5275974025974021E-2</v>
      </c>
      <c r="G405" s="8">
        <f t="shared" si="49"/>
        <v>3.1243611452905069E-2</v>
      </c>
      <c r="H405" s="11">
        <v>180</v>
      </c>
      <c r="I405" s="5">
        <f t="shared" si="50"/>
        <v>4442.3999999999996</v>
      </c>
      <c r="J405" s="29">
        <v>9360</v>
      </c>
      <c r="K405" s="28">
        <f t="shared" si="51"/>
        <v>231004.79999999999</v>
      </c>
      <c r="L405" s="30" cm="1">
        <f t="array" ref="L405">_xlfn.IFS(K405&gt;3898140.12,0.35,K405&gt;1299380.04,0.34,K405&gt;974535.03,0.32,K405&gt;510451,0.3,K405&gt;323862,0.2352,K405&gt;160577.65,0.2136,K405&gt;134119.41,0.1792,K405&gt;115375.9,0.16,K405&gt;65651.07,0.1088,K405&gt;7735,0.064,K405&gt;0,0.0192)</f>
        <v>0.21360000000000001</v>
      </c>
      <c r="M405" s="28">
        <f t="shared" si="52"/>
        <v>181662.17471999998</v>
      </c>
      <c r="N405" s="28">
        <f t="shared" si="53"/>
        <v>138534.38600859555</v>
      </c>
      <c r="O405">
        <v>20</v>
      </c>
      <c r="P405" t="s">
        <v>66</v>
      </c>
      <c r="Q405" t="s">
        <v>401</v>
      </c>
    </row>
    <row r="406" spans="1:17" x14ac:dyDescent="0.45">
      <c r="A406">
        <v>523</v>
      </c>
      <c r="B406" t="s">
        <v>1463</v>
      </c>
      <c r="C406" t="s">
        <v>1698</v>
      </c>
      <c r="D406" t="s">
        <v>1717</v>
      </c>
      <c r="E406">
        <v>20</v>
      </c>
      <c r="F406" s="8">
        <f t="shared" si="48"/>
        <v>2.5275974025974021E-2</v>
      </c>
      <c r="G406" s="8">
        <f t="shared" si="49"/>
        <v>3.1243611452905069E-2</v>
      </c>
      <c r="H406" s="11">
        <v>180</v>
      </c>
      <c r="I406" s="5">
        <f t="shared" si="50"/>
        <v>4442.3999999999996</v>
      </c>
      <c r="J406" s="29">
        <v>9360</v>
      </c>
      <c r="K406" s="28">
        <f t="shared" si="51"/>
        <v>231004.79999999999</v>
      </c>
      <c r="L406" s="30" cm="1">
        <f t="array" ref="L406">_xlfn.IFS(K406&gt;3898140.12,0.35,K406&gt;1299380.04,0.34,K406&gt;974535.03,0.32,K406&gt;510451,0.3,K406&gt;323862,0.2352,K406&gt;160577.65,0.2136,K406&gt;134119.41,0.1792,K406&gt;115375.9,0.16,K406&gt;65651.07,0.1088,K406&gt;7735,0.064,K406&gt;0,0.0192)</f>
        <v>0.21360000000000001</v>
      </c>
      <c r="M406" s="28">
        <f t="shared" si="52"/>
        <v>181662.17471999998</v>
      </c>
      <c r="N406" s="28">
        <f t="shared" si="53"/>
        <v>138534.38600859555</v>
      </c>
      <c r="O406">
        <v>20</v>
      </c>
      <c r="P406" t="s">
        <v>59</v>
      </c>
      <c r="Q406" t="s">
        <v>401</v>
      </c>
    </row>
    <row r="407" spans="1:17" x14ac:dyDescent="0.45">
      <c r="A407">
        <v>696</v>
      </c>
      <c r="B407" t="s">
        <v>1463</v>
      </c>
      <c r="C407" t="s">
        <v>1775</v>
      </c>
      <c r="D407" t="s">
        <v>1797</v>
      </c>
      <c r="E407">
        <v>22</v>
      </c>
      <c r="F407" s="8">
        <f t="shared" si="48"/>
        <v>2.5275974025974021E-2</v>
      </c>
      <c r="G407" s="8">
        <f t="shared" si="49"/>
        <v>3.1243611452905069E-2</v>
      </c>
      <c r="H407" s="11">
        <v>180</v>
      </c>
      <c r="I407" s="5">
        <f t="shared" si="50"/>
        <v>4442.3999999999996</v>
      </c>
      <c r="J407" s="29">
        <v>9360</v>
      </c>
      <c r="K407" s="28">
        <f t="shared" si="51"/>
        <v>231004.79999999999</v>
      </c>
      <c r="L407" s="30" cm="1">
        <f t="array" ref="L407">_xlfn.IFS(K407&gt;3898140.12,0.35,K407&gt;1299380.04,0.34,K407&gt;974535.03,0.32,K407&gt;510451,0.3,K407&gt;323862,0.2352,K407&gt;160577.65,0.2136,K407&gt;134119.41,0.1792,K407&gt;115375.9,0.16,K407&gt;65651.07,0.1088,K407&gt;7735,0.064,K407&gt;0,0.0192)</f>
        <v>0.21360000000000001</v>
      </c>
      <c r="M407" s="28">
        <f t="shared" si="52"/>
        <v>181662.17471999998</v>
      </c>
      <c r="N407" s="28">
        <f t="shared" si="53"/>
        <v>138534.38600859555</v>
      </c>
      <c r="O407">
        <v>24</v>
      </c>
      <c r="P407" t="s">
        <v>33</v>
      </c>
      <c r="Q407" t="s">
        <v>401</v>
      </c>
    </row>
    <row r="408" spans="1:17" x14ac:dyDescent="0.45">
      <c r="A408">
        <v>697</v>
      </c>
      <c r="B408" t="s">
        <v>1463</v>
      </c>
      <c r="C408" t="s">
        <v>1775</v>
      </c>
      <c r="D408" t="s">
        <v>1798</v>
      </c>
      <c r="E408">
        <v>23</v>
      </c>
      <c r="F408" s="8">
        <f t="shared" si="48"/>
        <v>2.5275974025974021E-2</v>
      </c>
      <c r="G408" s="8">
        <f t="shared" si="49"/>
        <v>3.1243611452905069E-2</v>
      </c>
      <c r="H408" s="11">
        <v>180</v>
      </c>
      <c r="I408" s="5">
        <f t="shared" si="50"/>
        <v>4442.3999999999996</v>
      </c>
      <c r="J408" s="29">
        <v>9360</v>
      </c>
      <c r="K408" s="28">
        <f t="shared" si="51"/>
        <v>231004.79999999999</v>
      </c>
      <c r="L408" s="30" cm="1">
        <f t="array" ref="L408">_xlfn.IFS(K408&gt;3898140.12,0.35,K408&gt;1299380.04,0.34,K408&gt;974535.03,0.32,K408&gt;510451,0.3,K408&gt;323862,0.2352,K408&gt;160577.65,0.2136,K408&gt;134119.41,0.1792,K408&gt;115375.9,0.16,K408&gt;65651.07,0.1088,K408&gt;7735,0.064,K408&gt;0,0.0192)</f>
        <v>0.21360000000000001</v>
      </c>
      <c r="M408" s="28">
        <f t="shared" si="52"/>
        <v>181662.17471999998</v>
      </c>
      <c r="N408" s="28">
        <f t="shared" si="53"/>
        <v>138534.38600859555</v>
      </c>
      <c r="O408">
        <v>23</v>
      </c>
      <c r="P408" t="s">
        <v>43</v>
      </c>
      <c r="Q408" t="s">
        <v>401</v>
      </c>
    </row>
    <row r="409" spans="1:17" x14ac:dyDescent="0.45">
      <c r="A409">
        <v>413</v>
      </c>
      <c r="B409" t="s">
        <v>1463</v>
      </c>
      <c r="C409" t="s">
        <v>1644</v>
      </c>
      <c r="D409" t="s">
        <v>1666</v>
      </c>
      <c r="E409">
        <v>21</v>
      </c>
      <c r="F409" s="8">
        <f t="shared" si="48"/>
        <v>2.3871753246753242E-2</v>
      </c>
      <c r="G409" s="8">
        <f t="shared" si="49"/>
        <v>2.9507855261077014E-2</v>
      </c>
      <c r="H409" s="11">
        <v>170</v>
      </c>
      <c r="I409" s="5">
        <f t="shared" si="50"/>
        <v>4195.6000000000004</v>
      </c>
      <c r="J409" s="29">
        <v>8840</v>
      </c>
      <c r="K409" s="28">
        <f t="shared" si="51"/>
        <v>218171.2</v>
      </c>
      <c r="L409" s="30" cm="1">
        <f t="array" ref="L409">_xlfn.IFS(K409&gt;3898140.12,0.35,K409&gt;1299380.04,0.34,K409&gt;974535.03,0.32,K409&gt;510451,0.3,K409&gt;323862,0.2352,K409&gt;160577.65,0.2136,K409&gt;134119.41,0.1792,K409&gt;115375.9,0.16,K409&gt;65651.07,0.1088,K409&gt;7735,0.064,K409&gt;0,0.0192)</f>
        <v>0.21360000000000001</v>
      </c>
      <c r="M409" s="28">
        <f t="shared" si="52"/>
        <v>171569.83168</v>
      </c>
      <c r="N409" s="28">
        <f t="shared" si="53"/>
        <v>130838.03123034026</v>
      </c>
      <c r="O409">
        <v>20</v>
      </c>
      <c r="P409" t="s">
        <v>17</v>
      </c>
      <c r="Q409" t="s">
        <v>401</v>
      </c>
    </row>
    <row r="410" spans="1:17" x14ac:dyDescent="0.45">
      <c r="A410">
        <v>792</v>
      </c>
      <c r="B410" t="s">
        <v>1463</v>
      </c>
      <c r="C410" t="s">
        <v>1827</v>
      </c>
      <c r="D410" t="s">
        <v>1846</v>
      </c>
      <c r="E410">
        <v>20</v>
      </c>
      <c r="F410" s="8">
        <f t="shared" si="48"/>
        <v>2.3871753246753242E-2</v>
      </c>
      <c r="G410" s="8">
        <f t="shared" si="49"/>
        <v>2.9507855261077014E-2</v>
      </c>
      <c r="H410" s="11">
        <v>170</v>
      </c>
      <c r="I410" s="5">
        <f t="shared" si="50"/>
        <v>4195.6000000000004</v>
      </c>
      <c r="J410" s="29">
        <v>8840</v>
      </c>
      <c r="K410" s="28">
        <f t="shared" si="51"/>
        <v>218171.2</v>
      </c>
      <c r="L410" s="30" cm="1">
        <f t="array" ref="L410">_xlfn.IFS(K410&gt;3898140.12,0.35,K410&gt;1299380.04,0.34,K410&gt;974535.03,0.32,K410&gt;510451,0.3,K410&gt;323862,0.2352,K410&gt;160577.65,0.2136,K410&gt;134119.41,0.1792,K410&gt;115375.9,0.16,K410&gt;65651.07,0.1088,K410&gt;7735,0.064,K410&gt;0,0.0192)</f>
        <v>0.21360000000000001</v>
      </c>
      <c r="M410" s="28">
        <f t="shared" si="52"/>
        <v>171569.83168</v>
      </c>
      <c r="N410" s="28">
        <f t="shared" si="53"/>
        <v>130838.03123034026</v>
      </c>
      <c r="O410">
        <v>21</v>
      </c>
      <c r="P410" t="s">
        <v>68</v>
      </c>
      <c r="Q410" t="s">
        <v>401</v>
      </c>
    </row>
    <row r="411" spans="1:17" x14ac:dyDescent="0.45">
      <c r="A411">
        <v>793</v>
      </c>
      <c r="B411" t="s">
        <v>1463</v>
      </c>
      <c r="C411" t="s">
        <v>1827</v>
      </c>
      <c r="D411" t="s">
        <v>1847</v>
      </c>
      <c r="E411">
        <v>21</v>
      </c>
      <c r="F411" s="8">
        <f t="shared" si="48"/>
        <v>2.3871753246753242E-2</v>
      </c>
      <c r="G411" s="8">
        <f t="shared" si="49"/>
        <v>2.9507855261077014E-2</v>
      </c>
      <c r="H411" s="11">
        <v>170</v>
      </c>
      <c r="I411" s="5">
        <f t="shared" si="50"/>
        <v>4195.6000000000004</v>
      </c>
      <c r="J411" s="29">
        <v>8840</v>
      </c>
      <c r="K411" s="28">
        <f t="shared" si="51"/>
        <v>218171.2</v>
      </c>
      <c r="L411" s="30" cm="1">
        <f t="array" ref="L411">_xlfn.IFS(K411&gt;3898140.12,0.35,K411&gt;1299380.04,0.34,K411&gt;974535.03,0.32,K411&gt;510451,0.3,K411&gt;323862,0.2352,K411&gt;160577.65,0.2136,K411&gt;134119.41,0.1792,K411&gt;115375.9,0.16,K411&gt;65651.07,0.1088,K411&gt;7735,0.064,K411&gt;0,0.0192)</f>
        <v>0.21360000000000001</v>
      </c>
      <c r="M411" s="28">
        <f t="shared" si="52"/>
        <v>171569.83168</v>
      </c>
      <c r="N411" s="28">
        <f t="shared" si="53"/>
        <v>130838.03123034026</v>
      </c>
      <c r="O411">
        <v>19</v>
      </c>
      <c r="P411" t="s">
        <v>17</v>
      </c>
      <c r="Q411" t="s">
        <v>401</v>
      </c>
    </row>
    <row r="412" spans="1:17" x14ac:dyDescent="0.45">
      <c r="A412">
        <v>80</v>
      </c>
      <c r="B412" t="s">
        <v>1463</v>
      </c>
      <c r="C412" t="s">
        <v>1489</v>
      </c>
      <c r="D412" t="s">
        <v>1510</v>
      </c>
      <c r="E412">
        <v>22</v>
      </c>
      <c r="F412" s="8">
        <f t="shared" si="48"/>
        <v>2.2467532467532463E-2</v>
      </c>
      <c r="G412" s="8">
        <f t="shared" si="49"/>
        <v>2.7772099069248952E-2</v>
      </c>
      <c r="H412" s="11">
        <v>160</v>
      </c>
      <c r="I412" s="5">
        <f t="shared" si="50"/>
        <v>3948.8</v>
      </c>
      <c r="J412" s="29">
        <v>8320</v>
      </c>
      <c r="K412" s="28">
        <f t="shared" si="51"/>
        <v>205337.60000000001</v>
      </c>
      <c r="L412" s="30" cm="1">
        <f t="array" ref="L412">_xlfn.IFS(K412&gt;3898140.12,0.35,K412&gt;1299380.04,0.34,K412&gt;974535.03,0.32,K412&gt;510451,0.3,K412&gt;323862,0.2352,K412&gt;160577.65,0.2136,K412&gt;134119.41,0.1792,K412&gt;115375.9,0.16,K412&gt;65651.07,0.1088,K412&gt;7735,0.064,K412&gt;0,0.0192)</f>
        <v>0.21360000000000001</v>
      </c>
      <c r="M412" s="28">
        <f t="shared" si="52"/>
        <v>161477.48864</v>
      </c>
      <c r="N412" s="28">
        <f t="shared" si="53"/>
        <v>123141.67645208495</v>
      </c>
      <c r="O412">
        <v>23</v>
      </c>
      <c r="P412" t="s">
        <v>17</v>
      </c>
      <c r="Q412" t="s">
        <v>401</v>
      </c>
    </row>
    <row r="413" spans="1:17" x14ac:dyDescent="0.45">
      <c r="A413">
        <v>473</v>
      </c>
      <c r="B413" t="s">
        <v>1463</v>
      </c>
      <c r="C413" t="s">
        <v>1671</v>
      </c>
      <c r="D413" t="s">
        <v>1693</v>
      </c>
      <c r="E413">
        <v>22</v>
      </c>
      <c r="F413" s="8">
        <f t="shared" si="48"/>
        <v>2.2467532467532463E-2</v>
      </c>
      <c r="G413" s="8">
        <f t="shared" si="49"/>
        <v>2.7772099069248952E-2</v>
      </c>
      <c r="H413" s="11">
        <v>160</v>
      </c>
      <c r="I413" s="5">
        <f t="shared" si="50"/>
        <v>3948.8</v>
      </c>
      <c r="J413" s="29">
        <v>8320</v>
      </c>
      <c r="K413" s="28">
        <f t="shared" si="51"/>
        <v>205337.60000000001</v>
      </c>
      <c r="L413" s="30" cm="1">
        <f t="array" ref="L413">_xlfn.IFS(K413&gt;3898140.12,0.35,K413&gt;1299380.04,0.34,K413&gt;974535.03,0.32,K413&gt;510451,0.3,K413&gt;323862,0.2352,K413&gt;160577.65,0.2136,K413&gt;134119.41,0.1792,K413&gt;115375.9,0.16,K413&gt;65651.07,0.1088,K413&gt;7735,0.064,K413&gt;0,0.0192)</f>
        <v>0.21360000000000001</v>
      </c>
      <c r="M413" s="28">
        <f t="shared" si="52"/>
        <v>161477.48864</v>
      </c>
      <c r="N413" s="28">
        <f t="shared" si="53"/>
        <v>123141.67645208495</v>
      </c>
      <c r="O413">
        <v>20</v>
      </c>
      <c r="P413" t="s">
        <v>72</v>
      </c>
      <c r="Q413" t="s">
        <v>401</v>
      </c>
    </row>
    <row r="414" spans="1:17" x14ac:dyDescent="0.45">
      <c r="A414">
        <v>579</v>
      </c>
      <c r="B414" t="s">
        <v>1463</v>
      </c>
      <c r="C414" t="s">
        <v>1723</v>
      </c>
      <c r="D414" t="s">
        <v>1746</v>
      </c>
      <c r="E414">
        <v>24</v>
      </c>
      <c r="F414" s="8">
        <f t="shared" si="48"/>
        <v>2.2467532467532463E-2</v>
      </c>
      <c r="G414" s="8">
        <f t="shared" si="49"/>
        <v>2.7772099069248952E-2</v>
      </c>
      <c r="H414" s="11">
        <v>160</v>
      </c>
      <c r="I414" s="5">
        <f t="shared" si="50"/>
        <v>3948.8</v>
      </c>
      <c r="J414" s="29">
        <v>8320</v>
      </c>
      <c r="K414" s="28">
        <f t="shared" si="51"/>
        <v>205337.60000000001</v>
      </c>
      <c r="L414" s="30" cm="1">
        <f t="array" ref="L414">_xlfn.IFS(K414&gt;3898140.12,0.35,K414&gt;1299380.04,0.34,K414&gt;974535.03,0.32,K414&gt;510451,0.3,K414&gt;323862,0.2352,K414&gt;160577.65,0.2136,K414&gt;134119.41,0.1792,K414&gt;115375.9,0.16,K414&gt;65651.07,0.1088,K414&gt;7735,0.064,K414&gt;0,0.0192)</f>
        <v>0.21360000000000001</v>
      </c>
      <c r="M414" s="28">
        <f t="shared" si="52"/>
        <v>161477.48864</v>
      </c>
      <c r="N414" s="28">
        <f t="shared" si="53"/>
        <v>123141.67645208495</v>
      </c>
      <c r="O414">
        <v>20</v>
      </c>
      <c r="P414" t="s">
        <v>73</v>
      </c>
      <c r="Q414" t="s">
        <v>401</v>
      </c>
    </row>
    <row r="415" spans="1:17" x14ac:dyDescent="0.45">
      <c r="A415">
        <v>742</v>
      </c>
      <c r="B415" t="s">
        <v>1463</v>
      </c>
      <c r="C415" t="s">
        <v>1800</v>
      </c>
      <c r="D415" t="s">
        <v>1824</v>
      </c>
      <c r="E415">
        <v>24</v>
      </c>
      <c r="F415" s="8">
        <f t="shared" si="48"/>
        <v>2.2467532467532463E-2</v>
      </c>
      <c r="G415" s="8">
        <f t="shared" si="49"/>
        <v>2.7772099069248952E-2</v>
      </c>
      <c r="H415" s="11">
        <v>160</v>
      </c>
      <c r="I415" s="5">
        <f t="shared" si="50"/>
        <v>3948.8</v>
      </c>
      <c r="J415" s="29">
        <v>8320</v>
      </c>
      <c r="K415" s="28">
        <f t="shared" si="51"/>
        <v>205337.60000000001</v>
      </c>
      <c r="L415" s="30" cm="1">
        <f t="array" ref="L415">_xlfn.IFS(K415&gt;3898140.12,0.35,K415&gt;1299380.04,0.34,K415&gt;974535.03,0.32,K415&gt;510451,0.3,K415&gt;323862,0.2352,K415&gt;160577.65,0.2136,K415&gt;134119.41,0.1792,K415&gt;115375.9,0.16,K415&gt;65651.07,0.1088,K415&gt;7735,0.064,K415&gt;0,0.0192)</f>
        <v>0.21360000000000001</v>
      </c>
      <c r="M415" s="28">
        <f t="shared" si="52"/>
        <v>161477.48864</v>
      </c>
      <c r="N415" s="28">
        <f t="shared" si="53"/>
        <v>123141.67645208495</v>
      </c>
      <c r="O415">
        <v>23</v>
      </c>
      <c r="P415" t="s">
        <v>28</v>
      </c>
      <c r="Q415" t="s">
        <v>401</v>
      </c>
    </row>
    <row r="416" spans="1:17" x14ac:dyDescent="0.45">
      <c r="A416">
        <v>81</v>
      </c>
      <c r="B416" t="s">
        <v>1463</v>
      </c>
      <c r="C416" t="s">
        <v>1489</v>
      </c>
      <c r="D416" t="s">
        <v>1511</v>
      </c>
      <c r="E416">
        <v>23</v>
      </c>
      <c r="F416" s="8">
        <f t="shared" si="48"/>
        <v>1.9659090909090904E-2</v>
      </c>
      <c r="G416" s="8">
        <f t="shared" si="49"/>
        <v>2.4300586685592832E-2</v>
      </c>
      <c r="H416" s="11">
        <v>140</v>
      </c>
      <c r="I416" s="5">
        <f t="shared" si="50"/>
        <v>3455.2</v>
      </c>
      <c r="J416" s="29">
        <v>7280</v>
      </c>
      <c r="K416" s="28">
        <f t="shared" si="51"/>
        <v>179670.39999999999</v>
      </c>
      <c r="L416" s="30" cm="1">
        <f t="array" ref="L416">_xlfn.IFS(K416&gt;3898140.12,0.35,K416&gt;1299380.04,0.34,K416&gt;974535.03,0.32,K416&gt;510451,0.3,K416&gt;323862,0.2352,K416&gt;160577.65,0.2136,K416&gt;134119.41,0.1792,K416&gt;115375.9,0.16,K416&gt;65651.07,0.1088,K416&gt;7735,0.064,K416&gt;0,0.0192)</f>
        <v>0.21360000000000001</v>
      </c>
      <c r="M416" s="28">
        <f t="shared" si="52"/>
        <v>141292.80255999998</v>
      </c>
      <c r="N416" s="28">
        <f t="shared" si="53"/>
        <v>107748.96689557431</v>
      </c>
      <c r="O416">
        <v>21</v>
      </c>
      <c r="P416" t="s">
        <v>66</v>
      </c>
      <c r="Q416" t="s">
        <v>401</v>
      </c>
    </row>
    <row r="417" spans="1:17" x14ac:dyDescent="0.45">
      <c r="A417">
        <v>82</v>
      </c>
      <c r="B417" t="s">
        <v>1463</v>
      </c>
      <c r="C417" t="s">
        <v>1489</v>
      </c>
      <c r="D417" t="s">
        <v>425</v>
      </c>
      <c r="E417">
        <v>24</v>
      </c>
      <c r="F417" s="8">
        <f t="shared" si="48"/>
        <v>1.9659090909090904E-2</v>
      </c>
      <c r="G417" s="8">
        <f t="shared" si="49"/>
        <v>2.4300586685592832E-2</v>
      </c>
      <c r="H417" s="11">
        <v>140</v>
      </c>
      <c r="I417" s="5">
        <f t="shared" si="50"/>
        <v>3455.2</v>
      </c>
      <c r="J417" s="29">
        <v>7280</v>
      </c>
      <c r="K417" s="28">
        <f t="shared" si="51"/>
        <v>179670.39999999999</v>
      </c>
      <c r="L417" s="30" cm="1">
        <f t="array" ref="L417">_xlfn.IFS(K417&gt;3898140.12,0.35,K417&gt;1299380.04,0.34,K417&gt;974535.03,0.32,K417&gt;510451,0.3,K417&gt;323862,0.2352,K417&gt;160577.65,0.2136,K417&gt;134119.41,0.1792,K417&gt;115375.9,0.16,K417&gt;65651.07,0.1088,K417&gt;7735,0.064,K417&gt;0,0.0192)</f>
        <v>0.21360000000000001</v>
      </c>
      <c r="M417" s="28">
        <f t="shared" si="52"/>
        <v>141292.80255999998</v>
      </c>
      <c r="N417" s="28">
        <f t="shared" si="53"/>
        <v>107748.96689557431</v>
      </c>
      <c r="O417">
        <v>20</v>
      </c>
      <c r="P417" t="s">
        <v>61</v>
      </c>
      <c r="Q417" t="s">
        <v>401</v>
      </c>
    </row>
    <row r="418" spans="1:17" x14ac:dyDescent="0.45">
      <c r="A418">
        <v>474</v>
      </c>
      <c r="B418" t="s">
        <v>1463</v>
      </c>
      <c r="C418" t="s">
        <v>1671</v>
      </c>
      <c r="D418" t="s">
        <v>1694</v>
      </c>
      <c r="E418">
        <v>23</v>
      </c>
      <c r="F418" s="8">
        <f t="shared" si="48"/>
        <v>1.9659090909090904E-2</v>
      </c>
      <c r="G418" s="8">
        <f t="shared" si="49"/>
        <v>2.4300586685592832E-2</v>
      </c>
      <c r="H418" s="11">
        <v>140</v>
      </c>
      <c r="I418" s="5">
        <f t="shared" si="50"/>
        <v>3455.2</v>
      </c>
      <c r="J418" s="29">
        <v>7280</v>
      </c>
      <c r="K418" s="28">
        <f t="shared" si="51"/>
        <v>179670.39999999999</v>
      </c>
      <c r="L418" s="30" cm="1">
        <f t="array" ref="L418">_xlfn.IFS(K418&gt;3898140.12,0.35,K418&gt;1299380.04,0.34,K418&gt;974535.03,0.32,K418&gt;510451,0.3,K418&gt;323862,0.2352,K418&gt;160577.65,0.2136,K418&gt;134119.41,0.1792,K418&gt;115375.9,0.16,K418&gt;65651.07,0.1088,K418&gt;7735,0.064,K418&gt;0,0.0192)</f>
        <v>0.21360000000000001</v>
      </c>
      <c r="M418" s="28">
        <f t="shared" si="52"/>
        <v>141292.80255999998</v>
      </c>
      <c r="N418" s="28">
        <f t="shared" si="53"/>
        <v>107748.96689557431</v>
      </c>
      <c r="O418">
        <v>28</v>
      </c>
      <c r="P418" t="s">
        <v>28</v>
      </c>
      <c r="Q418" t="s">
        <v>401</v>
      </c>
    </row>
    <row r="419" spans="1:17" x14ac:dyDescent="0.45">
      <c r="A419">
        <v>580</v>
      </c>
      <c r="B419" t="s">
        <v>1463</v>
      </c>
      <c r="C419" t="s">
        <v>1723</v>
      </c>
      <c r="D419" t="s">
        <v>1747</v>
      </c>
      <c r="E419">
        <v>25</v>
      </c>
      <c r="F419" s="8">
        <f t="shared" si="48"/>
        <v>1.9659090909090904E-2</v>
      </c>
      <c r="G419" s="8">
        <f t="shared" si="49"/>
        <v>2.4300586685592832E-2</v>
      </c>
      <c r="H419" s="11">
        <v>140</v>
      </c>
      <c r="I419" s="5">
        <f t="shared" si="50"/>
        <v>3455.2</v>
      </c>
      <c r="J419" s="29">
        <v>7280</v>
      </c>
      <c r="K419" s="28">
        <f t="shared" si="51"/>
        <v>179670.39999999999</v>
      </c>
      <c r="L419" s="30" cm="1">
        <f t="array" ref="L419">_xlfn.IFS(K419&gt;3898140.12,0.35,K419&gt;1299380.04,0.34,K419&gt;974535.03,0.32,K419&gt;510451,0.3,K419&gt;323862,0.2352,K419&gt;160577.65,0.2136,K419&gt;134119.41,0.1792,K419&gt;115375.9,0.16,K419&gt;65651.07,0.1088,K419&gt;7735,0.064,K419&gt;0,0.0192)</f>
        <v>0.21360000000000001</v>
      </c>
      <c r="M419" s="28">
        <f t="shared" si="52"/>
        <v>141292.80255999998</v>
      </c>
      <c r="N419" s="28">
        <f t="shared" si="53"/>
        <v>107748.96689557431</v>
      </c>
      <c r="O419">
        <v>25</v>
      </c>
      <c r="P419" t="s">
        <v>62</v>
      </c>
      <c r="Q419" t="s">
        <v>401</v>
      </c>
    </row>
    <row r="420" spans="1:17" x14ac:dyDescent="0.45">
      <c r="A420">
        <v>743</v>
      </c>
      <c r="B420" t="s">
        <v>1463</v>
      </c>
      <c r="C420" t="s">
        <v>1800</v>
      </c>
      <c r="D420" t="s">
        <v>1825</v>
      </c>
      <c r="E420">
        <v>25</v>
      </c>
      <c r="F420" s="8">
        <f t="shared" si="48"/>
        <v>1.9659090909090904E-2</v>
      </c>
      <c r="G420" s="8">
        <f t="shared" si="49"/>
        <v>2.4300586685592832E-2</v>
      </c>
      <c r="H420" s="11">
        <v>140</v>
      </c>
      <c r="I420" s="5">
        <f t="shared" si="50"/>
        <v>3455.2</v>
      </c>
      <c r="J420" s="29">
        <v>7280</v>
      </c>
      <c r="K420" s="28">
        <f t="shared" si="51"/>
        <v>179670.39999999999</v>
      </c>
      <c r="L420" s="30" cm="1">
        <f t="array" ref="L420">_xlfn.IFS(K420&gt;3898140.12,0.35,K420&gt;1299380.04,0.34,K420&gt;974535.03,0.32,K420&gt;510451,0.3,K420&gt;323862,0.2352,K420&gt;160577.65,0.2136,K420&gt;134119.41,0.1792,K420&gt;115375.9,0.16,K420&gt;65651.07,0.1088,K420&gt;7735,0.064,K420&gt;0,0.0192)</f>
        <v>0.21360000000000001</v>
      </c>
      <c r="M420" s="28">
        <f t="shared" si="52"/>
        <v>141292.80255999998</v>
      </c>
      <c r="N420" s="28">
        <f t="shared" si="53"/>
        <v>107748.96689557431</v>
      </c>
      <c r="O420">
        <v>22</v>
      </c>
      <c r="P420" t="s">
        <v>65</v>
      </c>
      <c r="Q420" t="s">
        <v>401</v>
      </c>
    </row>
    <row r="421" spans="1:17" x14ac:dyDescent="0.45">
      <c r="A421">
        <v>794</v>
      </c>
      <c r="B421" t="s">
        <v>1463</v>
      </c>
      <c r="C421" t="s">
        <v>1827</v>
      </c>
      <c r="D421" t="s">
        <v>1848</v>
      </c>
      <c r="E421">
        <v>22</v>
      </c>
      <c r="F421" s="8">
        <f t="shared" si="48"/>
        <v>1.9659090909090904E-2</v>
      </c>
      <c r="G421" s="8">
        <f t="shared" si="49"/>
        <v>2.4300586685592832E-2</v>
      </c>
      <c r="H421" s="11">
        <v>140</v>
      </c>
      <c r="I421" s="5">
        <f t="shared" si="50"/>
        <v>3455.2</v>
      </c>
      <c r="J421" s="29">
        <v>7280</v>
      </c>
      <c r="K421" s="28">
        <f t="shared" si="51"/>
        <v>179670.39999999999</v>
      </c>
      <c r="L421" s="30" cm="1">
        <f t="array" ref="L421">_xlfn.IFS(K421&gt;3898140.12,0.35,K421&gt;1299380.04,0.34,K421&gt;974535.03,0.32,K421&gt;510451,0.3,K421&gt;323862,0.2352,K421&gt;160577.65,0.2136,K421&gt;134119.41,0.1792,K421&gt;115375.9,0.16,K421&gt;65651.07,0.1088,K421&gt;7735,0.064,K421&gt;0,0.0192)</f>
        <v>0.21360000000000001</v>
      </c>
      <c r="M421" s="28">
        <f t="shared" si="52"/>
        <v>141292.80255999998</v>
      </c>
      <c r="N421" s="28">
        <f t="shared" si="53"/>
        <v>107748.96689557431</v>
      </c>
      <c r="O421">
        <v>25</v>
      </c>
      <c r="P421" t="s">
        <v>28</v>
      </c>
      <c r="Q421" t="s">
        <v>401</v>
      </c>
    </row>
    <row r="422" spans="1:17" x14ac:dyDescent="0.45">
      <c r="A422">
        <v>841</v>
      </c>
      <c r="B422" t="s">
        <v>1463</v>
      </c>
      <c r="C422" t="s">
        <v>1852</v>
      </c>
      <c r="D422" t="s">
        <v>1826</v>
      </c>
      <c r="E422">
        <v>20</v>
      </c>
      <c r="F422" s="8">
        <f t="shared" si="48"/>
        <v>1.9659090909090904E-2</v>
      </c>
      <c r="G422" s="8">
        <f t="shared" si="49"/>
        <v>2.4300586685592832E-2</v>
      </c>
      <c r="H422" s="11">
        <v>140</v>
      </c>
      <c r="I422" s="5">
        <f t="shared" si="50"/>
        <v>3455.2</v>
      </c>
      <c r="J422" s="29">
        <v>7280</v>
      </c>
      <c r="K422" s="28">
        <f t="shared" si="51"/>
        <v>179670.39999999999</v>
      </c>
      <c r="L422" s="30" cm="1">
        <f t="array" ref="L422">_xlfn.IFS(K422&gt;3898140.12,0.35,K422&gt;1299380.04,0.34,K422&gt;974535.03,0.32,K422&gt;510451,0.3,K422&gt;323862,0.2352,K422&gt;160577.65,0.2136,K422&gt;134119.41,0.1792,K422&gt;115375.9,0.16,K422&gt;65651.07,0.1088,K422&gt;7735,0.064,K422&gt;0,0.0192)</f>
        <v>0.21360000000000001</v>
      </c>
      <c r="M422" s="28">
        <f t="shared" si="52"/>
        <v>141292.80255999998</v>
      </c>
      <c r="N422" s="28">
        <f t="shared" si="53"/>
        <v>107748.96689557431</v>
      </c>
      <c r="O422">
        <v>17</v>
      </c>
      <c r="P422" t="s">
        <v>45</v>
      </c>
      <c r="Q422" t="s">
        <v>401</v>
      </c>
    </row>
    <row r="423" spans="1:17" x14ac:dyDescent="0.45">
      <c r="A423">
        <v>956</v>
      </c>
      <c r="B423" t="s">
        <v>1463</v>
      </c>
      <c r="C423" t="s">
        <v>1902</v>
      </c>
      <c r="D423" t="s">
        <v>1924</v>
      </c>
      <c r="E423">
        <v>24</v>
      </c>
      <c r="F423" s="8">
        <f t="shared" si="48"/>
        <v>1.9659090909090904E-2</v>
      </c>
      <c r="G423" s="8">
        <f t="shared" si="49"/>
        <v>2.4300586685592832E-2</v>
      </c>
      <c r="H423" s="11">
        <v>140</v>
      </c>
      <c r="I423" s="5">
        <f t="shared" si="50"/>
        <v>3455.2</v>
      </c>
      <c r="J423" s="29">
        <v>7280</v>
      </c>
      <c r="K423" s="28">
        <f t="shared" si="51"/>
        <v>179670.39999999999</v>
      </c>
      <c r="L423" s="30" cm="1">
        <f t="array" ref="L423">_xlfn.IFS(K423&gt;3898140.12,0.35,K423&gt;1299380.04,0.34,K423&gt;974535.03,0.32,K423&gt;510451,0.3,K423&gt;323862,0.2352,K423&gt;160577.65,0.2136,K423&gt;134119.41,0.1792,K423&gt;115375.9,0.16,K423&gt;65651.07,0.1088,K423&gt;7735,0.064,K423&gt;0,0.0192)</f>
        <v>0.21360000000000001</v>
      </c>
      <c r="M423" s="28">
        <f t="shared" si="52"/>
        <v>141292.80255999998</v>
      </c>
      <c r="N423" s="28">
        <f t="shared" si="53"/>
        <v>107748.96689557431</v>
      </c>
      <c r="O423">
        <v>19</v>
      </c>
      <c r="P423" t="s">
        <v>17</v>
      </c>
      <c r="Q423" t="s">
        <v>401</v>
      </c>
    </row>
    <row r="424" spans="1:17" x14ac:dyDescent="0.45">
      <c r="A424">
        <v>83</v>
      </c>
      <c r="B424" t="s">
        <v>1463</v>
      </c>
      <c r="C424" t="s">
        <v>1489</v>
      </c>
      <c r="D424" t="s">
        <v>1512</v>
      </c>
      <c r="E424">
        <v>25</v>
      </c>
      <c r="F424" s="8">
        <f t="shared" si="48"/>
        <v>1.8254870129870125E-2</v>
      </c>
      <c r="G424" s="8">
        <f t="shared" si="49"/>
        <v>2.2564830493764773E-2</v>
      </c>
      <c r="H424" s="11">
        <v>130</v>
      </c>
      <c r="I424" s="5">
        <f t="shared" si="50"/>
        <v>3208.4</v>
      </c>
      <c r="J424" s="29">
        <v>6760</v>
      </c>
      <c r="K424" s="28">
        <f t="shared" si="51"/>
        <v>166836.79999999999</v>
      </c>
      <c r="L424" s="30" cm="1">
        <f t="array" ref="L424">_xlfn.IFS(K424&gt;3898140.12,0.35,K424&gt;1299380.04,0.34,K424&gt;974535.03,0.32,K424&gt;510451,0.3,K424&gt;323862,0.2352,K424&gt;160577.65,0.2136,K424&gt;134119.41,0.1792,K424&gt;115375.9,0.16,K424&gt;65651.07,0.1088,K424&gt;7735,0.064,K424&gt;0,0.0192)</f>
        <v>0.21360000000000001</v>
      </c>
      <c r="M424" s="28">
        <f t="shared" si="52"/>
        <v>131200.45951999997</v>
      </c>
      <c r="N424" s="28">
        <f t="shared" si="53"/>
        <v>100052.612117319</v>
      </c>
      <c r="O424">
        <v>19</v>
      </c>
      <c r="P424" t="s">
        <v>45</v>
      </c>
      <c r="Q424" t="s">
        <v>677</v>
      </c>
    </row>
    <row r="425" spans="1:17" x14ac:dyDescent="0.45">
      <c r="A425">
        <v>795</v>
      </c>
      <c r="B425" t="s">
        <v>1463</v>
      </c>
      <c r="C425" t="s">
        <v>1827</v>
      </c>
      <c r="D425" t="s">
        <v>1849</v>
      </c>
      <c r="E425">
        <v>23</v>
      </c>
      <c r="F425" s="8">
        <f t="shared" si="48"/>
        <v>1.8254870129870125E-2</v>
      </c>
      <c r="G425" s="8">
        <f t="shared" si="49"/>
        <v>2.2564830493764773E-2</v>
      </c>
      <c r="H425" s="11">
        <v>130</v>
      </c>
      <c r="I425" s="5">
        <f t="shared" si="50"/>
        <v>3208.4</v>
      </c>
      <c r="J425" s="29">
        <v>6760</v>
      </c>
      <c r="K425" s="28">
        <f t="shared" si="51"/>
        <v>166836.79999999999</v>
      </c>
      <c r="L425" s="30" cm="1">
        <f t="array" ref="L425">_xlfn.IFS(K425&gt;3898140.12,0.35,K425&gt;1299380.04,0.34,K425&gt;974535.03,0.32,K425&gt;510451,0.3,K425&gt;323862,0.2352,K425&gt;160577.65,0.2136,K425&gt;134119.41,0.1792,K425&gt;115375.9,0.16,K425&gt;65651.07,0.1088,K425&gt;7735,0.064,K425&gt;0,0.0192)</f>
        <v>0.21360000000000001</v>
      </c>
      <c r="M425" s="28">
        <f t="shared" si="52"/>
        <v>131200.45951999997</v>
      </c>
      <c r="N425" s="28">
        <f t="shared" si="53"/>
        <v>100052.612117319</v>
      </c>
      <c r="O425">
        <v>21</v>
      </c>
      <c r="P425" t="s">
        <v>17</v>
      </c>
      <c r="Q425" t="s">
        <v>401</v>
      </c>
    </row>
    <row r="426" spans="1:17" x14ac:dyDescent="0.45">
      <c r="A426">
        <v>796</v>
      </c>
      <c r="B426" t="s">
        <v>1463</v>
      </c>
      <c r="C426" t="s">
        <v>1827</v>
      </c>
      <c r="D426" t="s">
        <v>1850</v>
      </c>
      <c r="E426">
        <v>24</v>
      </c>
      <c r="F426" s="8">
        <f t="shared" si="48"/>
        <v>1.8254870129870125E-2</v>
      </c>
      <c r="G426" s="8">
        <f t="shared" si="49"/>
        <v>2.2564830493764773E-2</v>
      </c>
      <c r="H426" s="11">
        <v>130</v>
      </c>
      <c r="I426" s="5">
        <f t="shared" si="50"/>
        <v>3208.4</v>
      </c>
      <c r="J426" s="29">
        <v>6760</v>
      </c>
      <c r="K426" s="28">
        <f t="shared" si="51"/>
        <v>166836.79999999999</v>
      </c>
      <c r="L426" s="30" cm="1">
        <f t="array" ref="L426">_xlfn.IFS(K426&gt;3898140.12,0.35,K426&gt;1299380.04,0.34,K426&gt;974535.03,0.32,K426&gt;510451,0.3,K426&gt;323862,0.2352,K426&gt;160577.65,0.2136,K426&gt;134119.41,0.1792,K426&gt;115375.9,0.16,K426&gt;65651.07,0.1088,K426&gt;7735,0.064,K426&gt;0,0.0192)</f>
        <v>0.21360000000000001</v>
      </c>
      <c r="M426" s="28">
        <f t="shared" si="52"/>
        <v>131200.45951999997</v>
      </c>
      <c r="N426" s="28">
        <f t="shared" si="53"/>
        <v>100052.612117319</v>
      </c>
      <c r="O426">
        <v>18</v>
      </c>
      <c r="P426" t="s">
        <v>403</v>
      </c>
      <c r="Q426" t="s">
        <v>401</v>
      </c>
    </row>
    <row r="427" spans="1:17" x14ac:dyDescent="0.45">
      <c r="A427">
        <v>797</v>
      </c>
      <c r="B427" t="s">
        <v>1463</v>
      </c>
      <c r="C427" t="s">
        <v>1827</v>
      </c>
      <c r="D427" t="s">
        <v>1851</v>
      </c>
      <c r="E427">
        <v>25</v>
      </c>
      <c r="F427" s="8">
        <f t="shared" si="48"/>
        <v>1.8254870129870125E-2</v>
      </c>
      <c r="G427" s="8">
        <f t="shared" si="49"/>
        <v>2.2564830493764773E-2</v>
      </c>
      <c r="H427" s="11">
        <v>130</v>
      </c>
      <c r="I427" s="5">
        <f t="shared" si="50"/>
        <v>3208.4</v>
      </c>
      <c r="J427" s="29">
        <v>6760</v>
      </c>
      <c r="K427" s="28">
        <f t="shared" si="51"/>
        <v>166836.79999999999</v>
      </c>
      <c r="L427" s="30" cm="1">
        <f t="array" ref="L427">_xlfn.IFS(K427&gt;3898140.12,0.35,K427&gt;1299380.04,0.34,K427&gt;974535.03,0.32,K427&gt;510451,0.3,K427&gt;323862,0.2352,K427&gt;160577.65,0.2136,K427&gt;134119.41,0.1792,K427&gt;115375.9,0.16,K427&gt;65651.07,0.1088,K427&gt;7735,0.064,K427&gt;0,0.0192)</f>
        <v>0.21360000000000001</v>
      </c>
      <c r="M427" s="28">
        <f t="shared" si="52"/>
        <v>131200.45951999997</v>
      </c>
      <c r="N427" s="28">
        <f t="shared" si="53"/>
        <v>100052.612117319</v>
      </c>
      <c r="O427">
        <v>19</v>
      </c>
      <c r="P427" t="s">
        <v>26</v>
      </c>
      <c r="Q427" t="s">
        <v>401</v>
      </c>
    </row>
    <row r="428" spans="1:17" x14ac:dyDescent="0.45">
      <c r="A428">
        <v>904</v>
      </c>
      <c r="B428" t="s">
        <v>1463</v>
      </c>
      <c r="C428" t="s">
        <v>1876</v>
      </c>
      <c r="D428" t="s">
        <v>1900</v>
      </c>
      <c r="E428">
        <v>24</v>
      </c>
      <c r="F428" s="8">
        <f t="shared" si="48"/>
        <v>1.8254870129870125E-2</v>
      </c>
      <c r="G428" s="8">
        <f t="shared" si="49"/>
        <v>2.2564830493764773E-2</v>
      </c>
      <c r="H428" s="11">
        <v>130</v>
      </c>
      <c r="I428" s="5">
        <f t="shared" si="50"/>
        <v>3208.4</v>
      </c>
      <c r="J428" s="29">
        <v>6760</v>
      </c>
      <c r="K428" s="28">
        <f t="shared" si="51"/>
        <v>166836.79999999999</v>
      </c>
      <c r="L428" s="30" cm="1">
        <f t="array" ref="L428">_xlfn.IFS(K428&gt;3898140.12,0.35,K428&gt;1299380.04,0.34,K428&gt;974535.03,0.32,K428&gt;510451,0.3,K428&gt;323862,0.2352,K428&gt;160577.65,0.2136,K428&gt;134119.41,0.1792,K428&gt;115375.9,0.16,K428&gt;65651.07,0.1088,K428&gt;7735,0.064,K428&gt;0,0.0192)</f>
        <v>0.21360000000000001</v>
      </c>
      <c r="M428" s="28">
        <f t="shared" si="52"/>
        <v>131200.45951999997</v>
      </c>
      <c r="N428" s="28">
        <f t="shared" si="53"/>
        <v>100052.612117319</v>
      </c>
      <c r="O428">
        <v>20</v>
      </c>
      <c r="P428" t="s">
        <v>17</v>
      </c>
      <c r="Q428" t="s">
        <v>401</v>
      </c>
    </row>
    <row r="429" spans="1:17" x14ac:dyDescent="0.45">
      <c r="A429">
        <v>905</v>
      </c>
      <c r="B429" t="s">
        <v>1463</v>
      </c>
      <c r="C429" t="s">
        <v>1876</v>
      </c>
      <c r="D429" t="s">
        <v>1901</v>
      </c>
      <c r="E429">
        <v>25</v>
      </c>
      <c r="F429" s="8">
        <f t="shared" si="48"/>
        <v>1.8254870129870125E-2</v>
      </c>
      <c r="G429" s="8">
        <f t="shared" si="49"/>
        <v>2.2564830493764773E-2</v>
      </c>
      <c r="H429" s="11">
        <v>130</v>
      </c>
      <c r="I429" s="5">
        <f t="shared" si="50"/>
        <v>3208.4</v>
      </c>
      <c r="J429" s="29">
        <v>6760</v>
      </c>
      <c r="K429" s="28">
        <f t="shared" si="51"/>
        <v>166836.79999999999</v>
      </c>
      <c r="L429" s="30" cm="1">
        <f t="array" ref="L429">_xlfn.IFS(K429&gt;3898140.12,0.35,K429&gt;1299380.04,0.34,K429&gt;974535.03,0.32,K429&gt;510451,0.3,K429&gt;323862,0.2352,K429&gt;160577.65,0.2136,K429&gt;134119.41,0.1792,K429&gt;115375.9,0.16,K429&gt;65651.07,0.1088,K429&gt;7735,0.064,K429&gt;0,0.0192)</f>
        <v>0.21360000000000001</v>
      </c>
      <c r="M429" s="28">
        <f t="shared" si="52"/>
        <v>131200.45951999997</v>
      </c>
      <c r="N429" s="28">
        <f t="shared" si="53"/>
        <v>100052.612117319</v>
      </c>
      <c r="O429">
        <v>19</v>
      </c>
      <c r="P429" t="s">
        <v>65</v>
      </c>
      <c r="Q429" t="s">
        <v>401</v>
      </c>
    </row>
    <row r="430" spans="1:17" x14ac:dyDescent="0.45">
      <c r="A430">
        <v>957</v>
      </c>
      <c r="B430" t="s">
        <v>1463</v>
      </c>
      <c r="C430" t="s">
        <v>1902</v>
      </c>
      <c r="D430" t="s">
        <v>1925</v>
      </c>
      <c r="E430">
        <v>25</v>
      </c>
      <c r="F430" s="8">
        <f t="shared" si="48"/>
        <v>1.8254870129870125E-2</v>
      </c>
      <c r="G430" s="8">
        <f t="shared" si="49"/>
        <v>2.2564830493764773E-2</v>
      </c>
      <c r="H430" s="11">
        <v>130</v>
      </c>
      <c r="I430" s="5">
        <f t="shared" si="50"/>
        <v>3208.4</v>
      </c>
      <c r="J430" s="29">
        <v>6760</v>
      </c>
      <c r="K430" s="28">
        <f t="shared" si="51"/>
        <v>166836.79999999999</v>
      </c>
      <c r="L430" s="30" cm="1">
        <f t="array" ref="L430">_xlfn.IFS(K430&gt;3898140.12,0.35,K430&gt;1299380.04,0.34,K430&gt;974535.03,0.32,K430&gt;510451,0.3,K430&gt;323862,0.2352,K430&gt;160577.65,0.2136,K430&gt;134119.41,0.1792,K430&gt;115375.9,0.16,K430&gt;65651.07,0.1088,K430&gt;7735,0.064,K430&gt;0,0.0192)</f>
        <v>0.21360000000000001</v>
      </c>
      <c r="M430" s="28">
        <f t="shared" si="52"/>
        <v>131200.45951999997</v>
      </c>
      <c r="N430" s="28">
        <f t="shared" si="53"/>
        <v>100052.612117319</v>
      </c>
      <c r="O430">
        <v>17</v>
      </c>
      <c r="P430" t="s">
        <v>45</v>
      </c>
      <c r="Q430" t="s">
        <v>401</v>
      </c>
    </row>
    <row r="431" spans="1:17" x14ac:dyDescent="0.45">
      <c r="A431">
        <v>191</v>
      </c>
      <c r="B431" t="s">
        <v>1463</v>
      </c>
      <c r="C431" t="s">
        <v>1540</v>
      </c>
      <c r="D431" t="s">
        <v>1564</v>
      </c>
      <c r="E431">
        <v>24</v>
      </c>
      <c r="F431" s="8">
        <f t="shared" si="48"/>
        <v>1.6850649350649349E-2</v>
      </c>
      <c r="G431" s="8">
        <f t="shared" si="49"/>
        <v>2.0829074301936715E-2</v>
      </c>
      <c r="H431" s="11">
        <v>120</v>
      </c>
      <c r="I431" s="5">
        <f t="shared" si="50"/>
        <v>2961.6</v>
      </c>
      <c r="J431" s="29">
        <v>6240</v>
      </c>
      <c r="K431" s="28">
        <f t="shared" si="51"/>
        <v>154003.20000000001</v>
      </c>
      <c r="L431" s="30" cm="1">
        <f t="array" ref="L431">_xlfn.IFS(K431&gt;3898140.12,0.35,K431&gt;1299380.04,0.34,K431&gt;974535.03,0.32,K431&gt;510451,0.3,K431&gt;323862,0.2352,K431&gt;160577.65,0.2136,K431&gt;134119.41,0.1792,K431&gt;115375.9,0.16,K431&gt;65651.07,0.1088,K431&gt;7735,0.064,K431&gt;0,0.0192)</f>
        <v>0.1792</v>
      </c>
      <c r="M431" s="28">
        <f t="shared" si="52"/>
        <v>126405.82656</v>
      </c>
      <c r="N431" s="28">
        <f t="shared" si="53"/>
        <v>96396.256388483598</v>
      </c>
      <c r="O431">
        <v>21</v>
      </c>
      <c r="P431" t="s">
        <v>45</v>
      </c>
      <c r="Q431" t="s">
        <v>401</v>
      </c>
    </row>
    <row r="432" spans="1:17" x14ac:dyDescent="0.45">
      <c r="A432">
        <v>192</v>
      </c>
      <c r="B432" t="s">
        <v>1463</v>
      </c>
      <c r="C432" t="s">
        <v>1540</v>
      </c>
      <c r="D432" t="s">
        <v>1565</v>
      </c>
      <c r="E432">
        <v>25</v>
      </c>
      <c r="F432" s="8">
        <f t="shared" si="48"/>
        <v>1.6850649350649349E-2</v>
      </c>
      <c r="G432" s="8">
        <f t="shared" si="49"/>
        <v>2.0829074301936715E-2</v>
      </c>
      <c r="H432" s="11">
        <v>120</v>
      </c>
      <c r="I432" s="5">
        <f t="shared" si="50"/>
        <v>2961.6</v>
      </c>
      <c r="J432" s="29">
        <v>6240</v>
      </c>
      <c r="K432" s="28">
        <f t="shared" si="51"/>
        <v>154003.20000000001</v>
      </c>
      <c r="L432" s="30" cm="1">
        <f t="array" ref="L432">_xlfn.IFS(K432&gt;3898140.12,0.35,K432&gt;1299380.04,0.34,K432&gt;974535.03,0.32,K432&gt;510451,0.3,K432&gt;323862,0.2352,K432&gt;160577.65,0.2136,K432&gt;134119.41,0.1792,K432&gt;115375.9,0.16,K432&gt;65651.07,0.1088,K432&gt;7735,0.064,K432&gt;0,0.0192)</f>
        <v>0.1792</v>
      </c>
      <c r="M432" s="28">
        <f t="shared" si="52"/>
        <v>126405.82656</v>
      </c>
      <c r="N432" s="28">
        <f t="shared" si="53"/>
        <v>96396.256388483598</v>
      </c>
      <c r="O432">
        <v>18</v>
      </c>
      <c r="P432" t="s">
        <v>26</v>
      </c>
      <c r="Q432" t="s">
        <v>401</v>
      </c>
    </row>
    <row r="433" spans="1:17" x14ac:dyDescent="0.45">
      <c r="A433">
        <v>251</v>
      </c>
      <c r="B433" t="s">
        <v>1463</v>
      </c>
      <c r="C433" t="s">
        <v>1566</v>
      </c>
      <c r="D433" t="s">
        <v>1591</v>
      </c>
      <c r="E433">
        <v>25</v>
      </c>
      <c r="F433" s="8">
        <f t="shared" si="48"/>
        <v>1.6850649350649349E-2</v>
      </c>
      <c r="G433" s="8">
        <f t="shared" si="49"/>
        <v>2.0829074301936715E-2</v>
      </c>
      <c r="H433" s="11">
        <v>120</v>
      </c>
      <c r="I433" s="5">
        <f t="shared" si="50"/>
        <v>2961.6</v>
      </c>
      <c r="J433" s="29">
        <v>6240</v>
      </c>
      <c r="K433" s="28">
        <f t="shared" si="51"/>
        <v>154003.20000000001</v>
      </c>
      <c r="L433" s="30" cm="1">
        <f t="array" ref="L433">_xlfn.IFS(K433&gt;3898140.12,0.35,K433&gt;1299380.04,0.34,K433&gt;974535.03,0.32,K433&gt;510451,0.3,K433&gt;323862,0.2352,K433&gt;160577.65,0.2136,K433&gt;134119.41,0.1792,K433&gt;115375.9,0.16,K433&gt;65651.07,0.1088,K433&gt;7735,0.064,K433&gt;0,0.0192)</f>
        <v>0.1792</v>
      </c>
      <c r="M433" s="28">
        <f t="shared" si="52"/>
        <v>126405.82656</v>
      </c>
      <c r="N433" s="28">
        <f t="shared" si="53"/>
        <v>96396.256388483598</v>
      </c>
      <c r="O433">
        <v>19</v>
      </c>
      <c r="P433" t="s">
        <v>65</v>
      </c>
      <c r="Q433" t="s">
        <v>401</v>
      </c>
    </row>
    <row r="434" spans="1:17" x14ac:dyDescent="0.45">
      <c r="A434">
        <v>414</v>
      </c>
      <c r="B434" t="s">
        <v>1463</v>
      </c>
      <c r="C434" t="s">
        <v>1644</v>
      </c>
      <c r="D434" t="s">
        <v>1667</v>
      </c>
      <c r="E434">
        <v>22</v>
      </c>
      <c r="F434" s="8">
        <f t="shared" si="48"/>
        <v>1.6850649350649349E-2</v>
      </c>
      <c r="G434" s="8">
        <f t="shared" si="49"/>
        <v>2.0829074301936715E-2</v>
      </c>
      <c r="H434" s="11">
        <v>120</v>
      </c>
      <c r="I434" s="5">
        <f t="shared" si="50"/>
        <v>2961.6</v>
      </c>
      <c r="J434" s="29">
        <v>6240</v>
      </c>
      <c r="K434" s="28">
        <f t="shared" si="51"/>
        <v>154003.20000000001</v>
      </c>
      <c r="L434" s="30" cm="1">
        <f t="array" ref="L434">_xlfn.IFS(K434&gt;3898140.12,0.35,K434&gt;1299380.04,0.34,K434&gt;974535.03,0.32,K434&gt;510451,0.3,K434&gt;323862,0.2352,K434&gt;160577.65,0.2136,K434&gt;134119.41,0.1792,K434&gt;115375.9,0.16,K434&gt;65651.07,0.1088,K434&gt;7735,0.064,K434&gt;0,0.0192)</f>
        <v>0.1792</v>
      </c>
      <c r="M434" s="28">
        <f t="shared" si="52"/>
        <v>126405.82656</v>
      </c>
      <c r="N434" s="28">
        <f t="shared" si="53"/>
        <v>96396.256388483598</v>
      </c>
      <c r="O434">
        <v>19</v>
      </c>
      <c r="P434" t="s">
        <v>66</v>
      </c>
      <c r="Q434" t="s">
        <v>401</v>
      </c>
    </row>
    <row r="435" spans="1:17" x14ac:dyDescent="0.45">
      <c r="A435">
        <v>524</v>
      </c>
      <c r="B435" t="s">
        <v>1463</v>
      </c>
      <c r="C435" t="s">
        <v>1698</v>
      </c>
      <c r="D435" t="s">
        <v>1718</v>
      </c>
      <c r="E435">
        <v>21</v>
      </c>
      <c r="F435" s="8">
        <f t="shared" si="48"/>
        <v>1.6850649350649349E-2</v>
      </c>
      <c r="G435" s="8">
        <f t="shared" si="49"/>
        <v>2.0829074301936715E-2</v>
      </c>
      <c r="H435" s="11">
        <v>120</v>
      </c>
      <c r="I435" s="5">
        <f t="shared" si="50"/>
        <v>2961.6</v>
      </c>
      <c r="J435" s="29">
        <v>6240</v>
      </c>
      <c r="K435" s="28">
        <f t="shared" si="51"/>
        <v>154003.20000000001</v>
      </c>
      <c r="L435" s="30" cm="1">
        <f t="array" ref="L435">_xlfn.IFS(K435&gt;3898140.12,0.35,K435&gt;1299380.04,0.34,K435&gt;974535.03,0.32,K435&gt;510451,0.3,K435&gt;323862,0.2352,K435&gt;160577.65,0.2136,K435&gt;134119.41,0.1792,K435&gt;115375.9,0.16,K435&gt;65651.07,0.1088,K435&gt;7735,0.064,K435&gt;0,0.0192)</f>
        <v>0.1792</v>
      </c>
      <c r="M435" s="28">
        <f t="shared" si="52"/>
        <v>126405.82656</v>
      </c>
      <c r="N435" s="28">
        <f t="shared" si="53"/>
        <v>96396.256388483598</v>
      </c>
      <c r="O435">
        <v>23</v>
      </c>
      <c r="P435" t="s">
        <v>28</v>
      </c>
      <c r="Q435" t="s">
        <v>401</v>
      </c>
    </row>
    <row r="436" spans="1:17" x14ac:dyDescent="0.45">
      <c r="A436">
        <v>525</v>
      </c>
      <c r="B436" t="s">
        <v>1463</v>
      </c>
      <c r="C436" t="s">
        <v>1698</v>
      </c>
      <c r="D436" t="s">
        <v>1719</v>
      </c>
      <c r="E436">
        <v>22</v>
      </c>
      <c r="F436" s="8">
        <f t="shared" si="48"/>
        <v>1.6850649350649349E-2</v>
      </c>
      <c r="G436" s="8">
        <f t="shared" si="49"/>
        <v>2.0829074301936715E-2</v>
      </c>
      <c r="H436" s="11">
        <v>120</v>
      </c>
      <c r="I436" s="5">
        <f t="shared" si="50"/>
        <v>2961.6</v>
      </c>
      <c r="J436" s="29">
        <v>6240</v>
      </c>
      <c r="K436" s="28">
        <f t="shared" si="51"/>
        <v>154003.20000000001</v>
      </c>
      <c r="L436" s="30" cm="1">
        <f t="array" ref="L436">_xlfn.IFS(K436&gt;3898140.12,0.35,K436&gt;1299380.04,0.34,K436&gt;974535.03,0.32,K436&gt;510451,0.3,K436&gt;323862,0.2352,K436&gt;160577.65,0.2136,K436&gt;134119.41,0.1792,K436&gt;115375.9,0.16,K436&gt;65651.07,0.1088,K436&gt;7735,0.064,K436&gt;0,0.0192)</f>
        <v>0.1792</v>
      </c>
      <c r="M436" s="28">
        <f t="shared" si="52"/>
        <v>126405.82656</v>
      </c>
      <c r="N436" s="28">
        <f t="shared" si="53"/>
        <v>96396.256388483598</v>
      </c>
      <c r="O436">
        <v>22</v>
      </c>
      <c r="P436" t="s">
        <v>26</v>
      </c>
      <c r="Q436" t="s">
        <v>401</v>
      </c>
    </row>
    <row r="437" spans="1:17" x14ac:dyDescent="0.45">
      <c r="A437">
        <v>415</v>
      </c>
      <c r="B437" t="s">
        <v>1463</v>
      </c>
      <c r="C437" t="s">
        <v>1644</v>
      </c>
      <c r="D437" t="s">
        <v>1668</v>
      </c>
      <c r="E437">
        <v>23</v>
      </c>
      <c r="F437" s="8">
        <f t="shared" si="48"/>
        <v>1.5446428571428569E-2</v>
      </c>
      <c r="G437" s="8">
        <f t="shared" si="49"/>
        <v>1.9093318110108656E-2</v>
      </c>
      <c r="H437" s="11">
        <v>110</v>
      </c>
      <c r="I437" s="5">
        <f t="shared" si="50"/>
        <v>2714.8</v>
      </c>
      <c r="J437" s="29">
        <v>5720</v>
      </c>
      <c r="K437" s="28">
        <f t="shared" si="51"/>
        <v>141169.60000000001</v>
      </c>
      <c r="L437" s="30" cm="1">
        <f t="array" ref="L437">_xlfn.IFS(K437&gt;3898140.12,0.35,K437&gt;1299380.04,0.34,K437&gt;974535.03,0.32,K437&gt;510451,0.3,K437&gt;323862,0.2352,K437&gt;160577.65,0.2136,K437&gt;134119.41,0.1792,K437&gt;115375.9,0.16,K437&gt;65651.07,0.1088,K437&gt;7735,0.064,K437&gt;0,0.0192)</f>
        <v>0.1792</v>
      </c>
      <c r="M437" s="28">
        <f t="shared" si="52"/>
        <v>115872.00768</v>
      </c>
      <c r="N437" s="28">
        <f t="shared" si="53"/>
        <v>88363.235022776615</v>
      </c>
      <c r="O437">
        <v>21</v>
      </c>
      <c r="P437" t="s">
        <v>17</v>
      </c>
      <c r="Q437" t="s">
        <v>401</v>
      </c>
    </row>
    <row r="438" spans="1:17" x14ac:dyDescent="0.45">
      <c r="A438">
        <v>416</v>
      </c>
      <c r="B438" t="s">
        <v>1463</v>
      </c>
      <c r="C438" t="s">
        <v>1644</v>
      </c>
      <c r="D438" t="s">
        <v>1669</v>
      </c>
      <c r="E438">
        <v>24</v>
      </c>
      <c r="F438" s="8">
        <f t="shared" si="48"/>
        <v>1.5446428571428569E-2</v>
      </c>
      <c r="G438" s="8">
        <f t="shared" si="49"/>
        <v>1.9093318110108656E-2</v>
      </c>
      <c r="H438" s="11">
        <v>110</v>
      </c>
      <c r="I438" s="5">
        <f t="shared" si="50"/>
        <v>2714.8</v>
      </c>
      <c r="J438" s="29">
        <v>5720</v>
      </c>
      <c r="K438" s="28">
        <f t="shared" si="51"/>
        <v>141169.60000000001</v>
      </c>
      <c r="L438" s="30" cm="1">
        <f t="array" ref="L438">_xlfn.IFS(K438&gt;3898140.12,0.35,K438&gt;1299380.04,0.34,K438&gt;974535.03,0.32,K438&gt;510451,0.3,K438&gt;323862,0.2352,K438&gt;160577.65,0.2136,K438&gt;134119.41,0.1792,K438&gt;115375.9,0.16,K438&gt;65651.07,0.1088,K438&gt;7735,0.064,K438&gt;0,0.0192)</f>
        <v>0.1792</v>
      </c>
      <c r="M438" s="28">
        <f t="shared" si="52"/>
        <v>115872.00768</v>
      </c>
      <c r="N438" s="28">
        <f t="shared" si="53"/>
        <v>88363.235022776615</v>
      </c>
      <c r="O438">
        <v>17</v>
      </c>
      <c r="P438" t="s">
        <v>45</v>
      </c>
      <c r="Q438" t="s">
        <v>401</v>
      </c>
    </row>
    <row r="439" spans="1:17" x14ac:dyDescent="0.45">
      <c r="A439">
        <v>475</v>
      </c>
      <c r="B439" t="s">
        <v>1463</v>
      </c>
      <c r="C439" t="s">
        <v>1671</v>
      </c>
      <c r="D439" t="s">
        <v>1695</v>
      </c>
      <c r="E439">
        <v>24</v>
      </c>
      <c r="F439" s="8">
        <f t="shared" si="48"/>
        <v>1.5446428571428569E-2</v>
      </c>
      <c r="G439" s="8">
        <f t="shared" si="49"/>
        <v>1.9093318110108656E-2</v>
      </c>
      <c r="H439" s="11">
        <v>110</v>
      </c>
      <c r="I439" s="5">
        <f t="shared" si="50"/>
        <v>2714.8</v>
      </c>
      <c r="J439" s="29">
        <v>5720</v>
      </c>
      <c r="K439" s="28">
        <f t="shared" si="51"/>
        <v>141169.60000000001</v>
      </c>
      <c r="L439" s="30" cm="1">
        <f t="array" ref="L439">_xlfn.IFS(K439&gt;3898140.12,0.35,K439&gt;1299380.04,0.34,K439&gt;974535.03,0.32,K439&gt;510451,0.3,K439&gt;323862,0.2352,K439&gt;160577.65,0.2136,K439&gt;134119.41,0.1792,K439&gt;115375.9,0.16,K439&gt;65651.07,0.1088,K439&gt;7735,0.064,K439&gt;0,0.0192)</f>
        <v>0.1792</v>
      </c>
      <c r="M439" s="28">
        <f t="shared" si="52"/>
        <v>115872.00768</v>
      </c>
      <c r="N439" s="28">
        <f t="shared" si="53"/>
        <v>88363.235022776615</v>
      </c>
      <c r="O439">
        <v>19</v>
      </c>
      <c r="P439" t="s">
        <v>320</v>
      </c>
      <c r="Q439" t="s">
        <v>401</v>
      </c>
    </row>
    <row r="440" spans="1:17" x14ac:dyDescent="0.45">
      <c r="A440">
        <v>476</v>
      </c>
      <c r="B440" t="s">
        <v>1463</v>
      </c>
      <c r="C440" t="s">
        <v>1671</v>
      </c>
      <c r="D440" t="s">
        <v>1696</v>
      </c>
      <c r="E440">
        <v>25</v>
      </c>
      <c r="F440" s="8">
        <f t="shared" si="48"/>
        <v>1.5446428571428569E-2</v>
      </c>
      <c r="G440" s="8">
        <f t="shared" si="49"/>
        <v>1.9093318110108656E-2</v>
      </c>
      <c r="H440" s="11">
        <v>110</v>
      </c>
      <c r="I440" s="5">
        <f t="shared" si="50"/>
        <v>2714.8</v>
      </c>
      <c r="J440" s="29">
        <v>5720</v>
      </c>
      <c r="K440" s="28">
        <f t="shared" si="51"/>
        <v>141169.60000000001</v>
      </c>
      <c r="L440" s="30" cm="1">
        <f t="array" ref="L440">_xlfn.IFS(K440&gt;3898140.12,0.35,K440&gt;1299380.04,0.34,K440&gt;974535.03,0.32,K440&gt;510451,0.3,K440&gt;323862,0.2352,K440&gt;160577.65,0.2136,K440&gt;134119.41,0.1792,K440&gt;115375.9,0.16,K440&gt;65651.07,0.1088,K440&gt;7735,0.064,K440&gt;0,0.0192)</f>
        <v>0.1792</v>
      </c>
      <c r="M440" s="28">
        <f t="shared" si="52"/>
        <v>115872.00768</v>
      </c>
      <c r="N440" s="28">
        <f t="shared" si="53"/>
        <v>88363.235022776615</v>
      </c>
      <c r="O440">
        <v>20</v>
      </c>
      <c r="P440" t="s">
        <v>28</v>
      </c>
      <c r="Q440" t="s">
        <v>401</v>
      </c>
    </row>
    <row r="441" spans="1:17" x14ac:dyDescent="0.45">
      <c r="A441">
        <v>526</v>
      </c>
      <c r="B441" t="s">
        <v>1463</v>
      </c>
      <c r="C441" t="s">
        <v>1698</v>
      </c>
      <c r="D441" t="s">
        <v>1720</v>
      </c>
      <c r="E441">
        <v>23</v>
      </c>
      <c r="F441" s="8">
        <f t="shared" si="48"/>
        <v>1.5446428571428569E-2</v>
      </c>
      <c r="G441" s="8">
        <f t="shared" si="49"/>
        <v>1.9093318110108656E-2</v>
      </c>
      <c r="H441" s="11">
        <v>110</v>
      </c>
      <c r="I441" s="5">
        <f t="shared" si="50"/>
        <v>2714.8</v>
      </c>
      <c r="J441" s="29">
        <v>5720</v>
      </c>
      <c r="K441" s="28">
        <f t="shared" si="51"/>
        <v>141169.60000000001</v>
      </c>
      <c r="L441" s="30" cm="1">
        <f t="array" ref="L441">_xlfn.IFS(K441&gt;3898140.12,0.35,K441&gt;1299380.04,0.34,K441&gt;974535.03,0.32,K441&gt;510451,0.3,K441&gt;323862,0.2352,K441&gt;160577.65,0.2136,K441&gt;134119.41,0.1792,K441&gt;115375.9,0.16,K441&gt;65651.07,0.1088,K441&gt;7735,0.064,K441&gt;0,0.0192)</f>
        <v>0.1792</v>
      </c>
      <c r="M441" s="28">
        <f t="shared" si="52"/>
        <v>115872.00768</v>
      </c>
      <c r="N441" s="28">
        <f t="shared" si="53"/>
        <v>88363.235022776615</v>
      </c>
      <c r="O441">
        <v>22</v>
      </c>
      <c r="P441" t="s">
        <v>68</v>
      </c>
      <c r="Q441" t="s">
        <v>401</v>
      </c>
    </row>
    <row r="442" spans="1:17" x14ac:dyDescent="0.45">
      <c r="A442">
        <v>527</v>
      </c>
      <c r="B442" t="s">
        <v>1463</v>
      </c>
      <c r="C442" t="s">
        <v>1698</v>
      </c>
      <c r="D442" t="s">
        <v>1721</v>
      </c>
      <c r="E442">
        <v>24</v>
      </c>
      <c r="F442" s="8">
        <f t="shared" si="48"/>
        <v>1.5446428571428569E-2</v>
      </c>
      <c r="G442" s="8">
        <f t="shared" si="49"/>
        <v>1.9093318110108656E-2</v>
      </c>
      <c r="H442" s="11">
        <v>110</v>
      </c>
      <c r="I442" s="5">
        <f t="shared" si="50"/>
        <v>2714.8</v>
      </c>
      <c r="J442" s="29">
        <v>5720</v>
      </c>
      <c r="K442" s="28">
        <f t="shared" si="51"/>
        <v>141169.60000000001</v>
      </c>
      <c r="L442" s="30" cm="1">
        <f t="array" ref="L442">_xlfn.IFS(K442&gt;3898140.12,0.35,K442&gt;1299380.04,0.34,K442&gt;974535.03,0.32,K442&gt;510451,0.3,K442&gt;323862,0.2352,K442&gt;160577.65,0.2136,K442&gt;134119.41,0.1792,K442&gt;115375.9,0.16,K442&gt;65651.07,0.1088,K442&gt;7735,0.064,K442&gt;0,0.0192)</f>
        <v>0.1792</v>
      </c>
      <c r="M442" s="28">
        <f t="shared" si="52"/>
        <v>115872.00768</v>
      </c>
      <c r="N442" s="28">
        <f t="shared" si="53"/>
        <v>88363.235022776615</v>
      </c>
      <c r="O442">
        <v>22</v>
      </c>
      <c r="P442" t="s">
        <v>26</v>
      </c>
      <c r="Q442" t="s">
        <v>401</v>
      </c>
    </row>
    <row r="443" spans="1:17" x14ac:dyDescent="0.45">
      <c r="A443">
        <v>698</v>
      </c>
      <c r="B443" t="s">
        <v>1463</v>
      </c>
      <c r="C443" t="s">
        <v>1775</v>
      </c>
      <c r="D443" t="s">
        <v>1799</v>
      </c>
      <c r="E443">
        <v>24</v>
      </c>
      <c r="F443" s="8">
        <f t="shared" si="48"/>
        <v>1.5446428571428569E-2</v>
      </c>
      <c r="G443" s="8">
        <f t="shared" si="49"/>
        <v>1.9093318110108656E-2</v>
      </c>
      <c r="H443" s="11">
        <v>110</v>
      </c>
      <c r="I443" s="5">
        <f t="shared" si="50"/>
        <v>2714.8</v>
      </c>
      <c r="J443" s="29">
        <v>5720</v>
      </c>
      <c r="K443" s="28">
        <f t="shared" si="51"/>
        <v>141169.60000000001</v>
      </c>
      <c r="L443" s="30" cm="1">
        <f t="array" ref="L443">_xlfn.IFS(K443&gt;3898140.12,0.35,K443&gt;1299380.04,0.34,K443&gt;974535.03,0.32,K443&gt;510451,0.3,K443&gt;323862,0.2352,K443&gt;160577.65,0.2136,K443&gt;134119.41,0.1792,K443&gt;115375.9,0.16,K443&gt;65651.07,0.1088,K443&gt;7735,0.064,K443&gt;0,0.0192)</f>
        <v>0.1792</v>
      </c>
      <c r="M443" s="28">
        <f t="shared" si="52"/>
        <v>115872.00768</v>
      </c>
      <c r="N443" s="28">
        <f t="shared" si="53"/>
        <v>88363.235022776615</v>
      </c>
      <c r="O443">
        <v>19</v>
      </c>
      <c r="P443" t="s">
        <v>62</v>
      </c>
      <c r="Q443" t="s">
        <v>401</v>
      </c>
    </row>
    <row r="444" spans="1:17" x14ac:dyDescent="0.45">
      <c r="A444">
        <v>842</v>
      </c>
      <c r="B444" t="s">
        <v>1463</v>
      </c>
      <c r="C444" t="s">
        <v>1852</v>
      </c>
      <c r="D444" t="s">
        <v>1871</v>
      </c>
      <c r="E444">
        <v>21</v>
      </c>
      <c r="F444" s="8">
        <f t="shared" si="48"/>
        <v>1.5446428571428569E-2</v>
      </c>
      <c r="G444" s="8">
        <f t="shared" si="49"/>
        <v>1.9093318110108656E-2</v>
      </c>
      <c r="H444" s="11">
        <v>110</v>
      </c>
      <c r="I444" s="5">
        <f t="shared" si="50"/>
        <v>2714.8</v>
      </c>
      <c r="J444" s="29">
        <v>5720</v>
      </c>
      <c r="K444" s="28">
        <f t="shared" si="51"/>
        <v>141169.60000000001</v>
      </c>
      <c r="L444" s="30" cm="1">
        <f t="array" ref="L444">_xlfn.IFS(K444&gt;3898140.12,0.35,K444&gt;1299380.04,0.34,K444&gt;974535.03,0.32,K444&gt;510451,0.3,K444&gt;323862,0.2352,K444&gt;160577.65,0.2136,K444&gt;134119.41,0.1792,K444&gt;115375.9,0.16,K444&gt;65651.07,0.1088,K444&gt;7735,0.064,K444&gt;0,0.0192)</f>
        <v>0.1792</v>
      </c>
      <c r="M444" s="28">
        <f t="shared" si="52"/>
        <v>115872.00768</v>
      </c>
      <c r="N444" s="28">
        <f t="shared" si="53"/>
        <v>88363.235022776615</v>
      </c>
      <c r="O444">
        <v>21</v>
      </c>
      <c r="P444" t="s">
        <v>50</v>
      </c>
      <c r="Q444" t="s">
        <v>401</v>
      </c>
    </row>
    <row r="445" spans="1:17" x14ac:dyDescent="0.45">
      <c r="A445">
        <v>843</v>
      </c>
      <c r="B445" t="s">
        <v>1463</v>
      </c>
      <c r="C445" t="s">
        <v>1852</v>
      </c>
      <c r="D445" t="s">
        <v>1872</v>
      </c>
      <c r="E445">
        <v>22</v>
      </c>
      <c r="F445" s="8">
        <f t="shared" si="48"/>
        <v>1.5446428571428569E-2</v>
      </c>
      <c r="G445" s="8">
        <f t="shared" si="49"/>
        <v>1.9093318110108656E-2</v>
      </c>
      <c r="H445" s="11">
        <v>110</v>
      </c>
      <c r="I445" s="5">
        <f t="shared" si="50"/>
        <v>2714.8</v>
      </c>
      <c r="J445" s="29">
        <v>5720</v>
      </c>
      <c r="K445" s="28">
        <f t="shared" si="51"/>
        <v>141169.60000000001</v>
      </c>
      <c r="L445" s="30" cm="1">
        <f t="array" ref="L445">_xlfn.IFS(K445&gt;3898140.12,0.35,K445&gt;1299380.04,0.34,K445&gt;974535.03,0.32,K445&gt;510451,0.3,K445&gt;323862,0.2352,K445&gt;160577.65,0.2136,K445&gt;134119.41,0.1792,K445&gt;115375.9,0.16,K445&gt;65651.07,0.1088,K445&gt;7735,0.064,K445&gt;0,0.0192)</f>
        <v>0.1792</v>
      </c>
      <c r="M445" s="28">
        <f t="shared" si="52"/>
        <v>115872.00768</v>
      </c>
      <c r="N445" s="28">
        <f t="shared" si="53"/>
        <v>88363.235022776615</v>
      </c>
      <c r="O445">
        <v>25</v>
      </c>
      <c r="P445" t="s">
        <v>28</v>
      </c>
      <c r="Q445" t="s">
        <v>401</v>
      </c>
    </row>
    <row r="446" spans="1:17" x14ac:dyDescent="0.45">
      <c r="A446">
        <v>844</v>
      </c>
      <c r="B446" t="s">
        <v>1463</v>
      </c>
      <c r="C446" t="s">
        <v>1852</v>
      </c>
      <c r="D446" t="s">
        <v>1873</v>
      </c>
      <c r="E446">
        <v>23</v>
      </c>
      <c r="F446" s="8">
        <f t="shared" si="48"/>
        <v>1.5446428571428569E-2</v>
      </c>
      <c r="G446" s="8">
        <f t="shared" si="49"/>
        <v>1.9093318110108656E-2</v>
      </c>
      <c r="H446" s="11">
        <v>110</v>
      </c>
      <c r="I446" s="5">
        <f t="shared" si="50"/>
        <v>2714.8</v>
      </c>
      <c r="J446" s="29">
        <v>5720</v>
      </c>
      <c r="K446" s="28">
        <f t="shared" si="51"/>
        <v>141169.60000000001</v>
      </c>
      <c r="L446" s="30" cm="1">
        <f t="array" ref="L446">_xlfn.IFS(K446&gt;3898140.12,0.35,K446&gt;1299380.04,0.34,K446&gt;974535.03,0.32,K446&gt;510451,0.3,K446&gt;323862,0.2352,K446&gt;160577.65,0.2136,K446&gt;134119.41,0.1792,K446&gt;115375.9,0.16,K446&gt;65651.07,0.1088,K446&gt;7735,0.064,K446&gt;0,0.0192)</f>
        <v>0.1792</v>
      </c>
      <c r="M446" s="28">
        <f t="shared" si="52"/>
        <v>115872.00768</v>
      </c>
      <c r="N446" s="28">
        <f t="shared" si="53"/>
        <v>88363.235022776615</v>
      </c>
      <c r="O446">
        <v>22</v>
      </c>
      <c r="P446" t="s">
        <v>17</v>
      </c>
      <c r="Q446" t="s">
        <v>401</v>
      </c>
    </row>
    <row r="447" spans="1:17" x14ac:dyDescent="0.45">
      <c r="A447">
        <v>845</v>
      </c>
      <c r="B447" t="s">
        <v>1463</v>
      </c>
      <c r="C447" t="s">
        <v>1852</v>
      </c>
      <c r="D447" t="s">
        <v>1874</v>
      </c>
      <c r="E447">
        <v>24</v>
      </c>
      <c r="F447" s="8">
        <f t="shared" si="48"/>
        <v>1.5446428571428569E-2</v>
      </c>
      <c r="G447" s="8">
        <f t="shared" si="49"/>
        <v>1.9093318110108656E-2</v>
      </c>
      <c r="H447" s="11">
        <v>110</v>
      </c>
      <c r="I447" s="5">
        <f t="shared" si="50"/>
        <v>2714.8</v>
      </c>
      <c r="J447" s="29">
        <v>5720</v>
      </c>
      <c r="K447" s="28">
        <f t="shared" si="51"/>
        <v>141169.60000000001</v>
      </c>
      <c r="L447" s="30" cm="1">
        <f t="array" ref="L447">_xlfn.IFS(K447&gt;3898140.12,0.35,K447&gt;1299380.04,0.34,K447&gt;974535.03,0.32,K447&gt;510451,0.3,K447&gt;323862,0.2352,K447&gt;160577.65,0.2136,K447&gt;134119.41,0.1792,K447&gt;115375.9,0.16,K447&gt;65651.07,0.1088,K447&gt;7735,0.064,K447&gt;0,0.0192)</f>
        <v>0.1792</v>
      </c>
      <c r="M447" s="28">
        <f t="shared" si="52"/>
        <v>115872.00768</v>
      </c>
      <c r="N447" s="28">
        <f t="shared" si="53"/>
        <v>88363.235022776615</v>
      </c>
      <c r="O447">
        <v>18</v>
      </c>
      <c r="P447" t="s">
        <v>65</v>
      </c>
      <c r="Q447" t="s">
        <v>401</v>
      </c>
    </row>
    <row r="448" spans="1:17" x14ac:dyDescent="0.45">
      <c r="A448">
        <v>846</v>
      </c>
      <c r="B448" t="s">
        <v>1463</v>
      </c>
      <c r="C448" t="s">
        <v>1852</v>
      </c>
      <c r="D448" t="s">
        <v>1875</v>
      </c>
      <c r="E448">
        <v>25</v>
      </c>
      <c r="F448" s="8">
        <f t="shared" si="48"/>
        <v>1.5446428571428569E-2</v>
      </c>
      <c r="G448" s="8">
        <f t="shared" si="49"/>
        <v>1.9093318110108656E-2</v>
      </c>
      <c r="H448" s="11">
        <v>110</v>
      </c>
      <c r="I448" s="5">
        <f t="shared" si="50"/>
        <v>2714.8</v>
      </c>
      <c r="J448" s="29">
        <v>5720</v>
      </c>
      <c r="K448" s="28">
        <f t="shared" si="51"/>
        <v>141169.60000000001</v>
      </c>
      <c r="L448" s="30" cm="1">
        <f t="array" ref="L448">_xlfn.IFS(K448&gt;3898140.12,0.35,K448&gt;1299380.04,0.34,K448&gt;974535.03,0.32,K448&gt;510451,0.3,K448&gt;323862,0.2352,K448&gt;160577.65,0.2136,K448&gt;134119.41,0.1792,K448&gt;115375.9,0.16,K448&gt;65651.07,0.1088,K448&gt;7735,0.064,K448&gt;0,0.0192)</f>
        <v>0.1792</v>
      </c>
      <c r="M448" s="28">
        <f t="shared" si="52"/>
        <v>115872.00768</v>
      </c>
      <c r="N448" s="28">
        <f t="shared" si="53"/>
        <v>88363.235022776615</v>
      </c>
      <c r="O448">
        <v>19</v>
      </c>
      <c r="P448" t="s">
        <v>26</v>
      </c>
      <c r="Q448" t="s">
        <v>401</v>
      </c>
    </row>
    <row r="449" spans="1:17" x14ac:dyDescent="0.45">
      <c r="A449">
        <v>417</v>
      </c>
      <c r="B449" t="s">
        <v>1463</v>
      </c>
      <c r="C449" t="s">
        <v>1644</v>
      </c>
      <c r="D449" t="s">
        <v>1670</v>
      </c>
      <c r="E449">
        <v>25</v>
      </c>
      <c r="F449" s="8">
        <f t="shared" si="48"/>
        <v>1.404220779220779E-2</v>
      </c>
      <c r="G449" s="8">
        <f t="shared" si="49"/>
        <v>1.7357561918280594E-2</v>
      </c>
      <c r="H449" s="11">
        <v>100</v>
      </c>
      <c r="I449" s="5">
        <f t="shared" si="50"/>
        <v>2468</v>
      </c>
      <c r="J449" s="29">
        <v>5200</v>
      </c>
      <c r="K449" s="28">
        <f t="shared" si="51"/>
        <v>128336</v>
      </c>
      <c r="L449" s="30" cm="1">
        <f t="array" ref="L449">_xlfn.IFS(K449&gt;3898140.12,0.35,K449&gt;1299380.04,0.34,K449&gt;974535.03,0.32,K449&gt;510451,0.3,K449&gt;323862,0.2352,K449&gt;160577.65,0.2136,K449&gt;134119.41,0.1792,K449&gt;115375.9,0.16,K449&gt;65651.07,0.1088,K449&gt;7735,0.064,K449&gt;0,0.0192)</f>
        <v>0.16</v>
      </c>
      <c r="M449" s="28">
        <f t="shared" si="52"/>
        <v>107802.23999999999</v>
      </c>
      <c r="N449" s="28">
        <f t="shared" si="53"/>
        <v>82209.282982381221</v>
      </c>
      <c r="O449">
        <v>20</v>
      </c>
      <c r="P449" t="s">
        <v>1513</v>
      </c>
      <c r="Q449" t="s">
        <v>401</v>
      </c>
    </row>
    <row r="450" spans="1:17" x14ac:dyDescent="0.45">
      <c r="A450">
        <v>528</v>
      </c>
      <c r="B450" t="s">
        <v>1463</v>
      </c>
      <c r="C450" t="s">
        <v>1698</v>
      </c>
      <c r="D450" t="s">
        <v>1722</v>
      </c>
      <c r="E450">
        <v>25</v>
      </c>
      <c r="F450" s="8">
        <f t="shared" si="48"/>
        <v>1.404220779220779E-2</v>
      </c>
      <c r="G450" s="8">
        <f t="shared" si="49"/>
        <v>1.7357561918280594E-2</v>
      </c>
      <c r="H450" s="11">
        <v>100</v>
      </c>
      <c r="I450" s="5">
        <f>H450*$S$3</f>
        <v>2468</v>
      </c>
      <c r="J450" s="29">
        <v>5200</v>
      </c>
      <c r="K450" s="28">
        <f>J450*$S$3</f>
        <v>128336</v>
      </c>
      <c r="L450" s="30" cm="1">
        <f t="array" ref="L450">_xlfn.IFS(K450&gt;3898140.12,0.35,K450&gt;1299380.04,0.34,K450&gt;974535.03,0.32,K450&gt;510451,0.3,K450&gt;323862,0.2352,K450&gt;160577.65,0.2136,K450&gt;134119.41,0.1792,K450&gt;115375.9,0.16,K450&gt;65651.07,0.1088,K450&gt;7735,0.064,K450&gt;0,0.0192)</f>
        <v>0.16</v>
      </c>
      <c r="M450" s="28">
        <f>K450*(1-L450)</f>
        <v>107802.23999999999</v>
      </c>
      <c r="N450" s="28">
        <f>M450*$W$3</f>
        <v>82209.282982381221</v>
      </c>
      <c r="O450">
        <v>19</v>
      </c>
      <c r="P450" t="s">
        <v>26</v>
      </c>
      <c r="Q450" t="s">
        <v>401</v>
      </c>
    </row>
    <row r="451" spans="1:17" x14ac:dyDescent="0.45">
      <c r="A451">
        <v>699</v>
      </c>
      <c r="B451" t="s">
        <v>1463</v>
      </c>
      <c r="C451" t="s">
        <v>1775</v>
      </c>
      <c r="D451" t="s">
        <v>1618</v>
      </c>
      <c r="E451">
        <v>25</v>
      </c>
      <c r="F451" s="8">
        <f t="shared" si="48"/>
        <v>1.404220779220779E-2</v>
      </c>
      <c r="G451" s="8">
        <f t="shared" si="49"/>
        <v>1.7357561918280594E-2</v>
      </c>
      <c r="H451" s="11">
        <v>100</v>
      </c>
      <c r="I451" s="5">
        <f>H451*$S$3</f>
        <v>2468</v>
      </c>
      <c r="J451" s="29">
        <v>5200</v>
      </c>
      <c r="K451" s="28">
        <f>J451*$S$3</f>
        <v>128336</v>
      </c>
      <c r="L451" s="30" cm="1">
        <f t="array" ref="L451">_xlfn.IFS(K451&gt;3898140.12,0.35,K451&gt;1299380.04,0.34,K451&gt;974535.03,0.32,K451&gt;510451,0.3,K451&gt;323862,0.2352,K451&gt;160577.65,0.2136,K451&gt;134119.41,0.1792,K451&gt;115375.9,0.16,K451&gt;65651.07,0.1088,K451&gt;7735,0.064,K451&gt;0,0.0192)</f>
        <v>0.16</v>
      </c>
      <c r="M451" s="28">
        <f>K451*(1-L451)</f>
        <v>107802.23999999999</v>
      </c>
      <c r="N451" s="28">
        <f>M451*$W$3</f>
        <v>82209.282982381221</v>
      </c>
      <c r="O451">
        <v>21</v>
      </c>
      <c r="P451" t="s">
        <v>43</v>
      </c>
      <c r="Q451" t="s">
        <v>401</v>
      </c>
    </row>
    <row r="899" spans="8:14" x14ac:dyDescent="0.45">
      <c r="H899" s="11"/>
      <c r="I899" s="5"/>
      <c r="J899" s="11"/>
      <c r="K899" s="5"/>
      <c r="L899" s="5"/>
      <c r="M899" s="5"/>
      <c r="N899" s="5"/>
    </row>
    <row r="900" spans="8:14" x14ac:dyDescent="0.45">
      <c r="H900" s="11"/>
      <c r="I900" s="5"/>
      <c r="J900" s="11"/>
      <c r="K900" s="5"/>
      <c r="L900" s="5"/>
      <c r="M900" s="5"/>
      <c r="N900" s="5"/>
    </row>
    <row r="959" spans="8:14" x14ac:dyDescent="0.45">
      <c r="H959" s="11"/>
      <c r="I959" s="5"/>
      <c r="J959" s="11"/>
      <c r="K959" s="5"/>
      <c r="L959" s="5"/>
      <c r="M959" s="5"/>
      <c r="N959" s="5"/>
    </row>
    <row r="960" spans="8:14" x14ac:dyDescent="0.45">
      <c r="H960" s="11"/>
      <c r="I960" s="5"/>
      <c r="J960" s="11"/>
      <c r="K960" s="5"/>
      <c r="L960" s="5"/>
      <c r="M960" s="5"/>
      <c r="N960" s="5"/>
    </row>
    <row r="961" spans="8:14" x14ac:dyDescent="0.45">
      <c r="H961" s="11"/>
      <c r="I961" s="5"/>
      <c r="J961" s="11"/>
      <c r="K961" s="5"/>
      <c r="L961" s="5"/>
      <c r="M961" s="5"/>
      <c r="N961" s="5"/>
    </row>
    <row r="962" spans="8:14" x14ac:dyDescent="0.45">
      <c r="H962" s="11"/>
      <c r="I962" s="5"/>
      <c r="J962" s="11"/>
      <c r="K962" s="5"/>
      <c r="L962" s="5"/>
      <c r="M962" s="5"/>
      <c r="N962" s="5"/>
    </row>
    <row r="963" spans="8:14" x14ac:dyDescent="0.45">
      <c r="H963" s="11"/>
      <c r="I963" s="5"/>
      <c r="J963" s="11"/>
      <c r="K963" s="5"/>
      <c r="L963" s="5"/>
      <c r="M963" s="5"/>
      <c r="N963" s="5"/>
    </row>
    <row r="964" spans="8:14" x14ac:dyDescent="0.45">
      <c r="H964" s="11"/>
      <c r="I964" s="5"/>
      <c r="J964" s="11"/>
      <c r="K964" s="5"/>
      <c r="L964" s="5"/>
      <c r="M964" s="5"/>
      <c r="N964" s="5"/>
    </row>
    <row r="965" spans="8:14" x14ac:dyDescent="0.45">
      <c r="H965" s="11"/>
      <c r="I965" s="5"/>
      <c r="J965" s="11"/>
      <c r="K965" s="5"/>
      <c r="L965" s="5"/>
      <c r="M965" s="5"/>
      <c r="N965" s="5"/>
    </row>
    <row r="966" spans="8:14" x14ac:dyDescent="0.45">
      <c r="H966" s="11"/>
      <c r="I966" s="5"/>
      <c r="J966" s="11"/>
      <c r="K966" s="5"/>
      <c r="L966" s="5"/>
      <c r="M966" s="5"/>
      <c r="N966" s="5"/>
    </row>
    <row r="967" spans="8:14" x14ac:dyDescent="0.45">
      <c r="H967" s="11"/>
      <c r="I967" s="5"/>
      <c r="J967" s="11"/>
      <c r="K967" s="5"/>
      <c r="L967" s="5"/>
      <c r="M967" s="5"/>
      <c r="N967" s="5"/>
    </row>
    <row r="968" spans="8:14" x14ac:dyDescent="0.45">
      <c r="H968" s="11"/>
      <c r="I968" s="5"/>
      <c r="J968" s="11"/>
      <c r="K968" s="5"/>
      <c r="L968" s="5"/>
      <c r="M968" s="5"/>
      <c r="N968" s="5"/>
    </row>
    <row r="969" spans="8:14" x14ac:dyDescent="0.45">
      <c r="H969" s="11"/>
      <c r="I969" s="5"/>
      <c r="J969" s="11"/>
      <c r="K969" s="5"/>
      <c r="L969" s="5"/>
      <c r="M969" s="5"/>
      <c r="N969" s="5"/>
    </row>
    <row r="970" spans="8:14" x14ac:dyDescent="0.45">
      <c r="H970" s="11"/>
      <c r="I970" s="5"/>
      <c r="J970" s="11"/>
      <c r="K970" s="5"/>
      <c r="L970" s="5"/>
      <c r="M970" s="5"/>
      <c r="N970" s="5"/>
    </row>
    <row r="971" spans="8:14" x14ac:dyDescent="0.45">
      <c r="H971" s="11"/>
      <c r="I971" s="5"/>
      <c r="J971" s="11"/>
      <c r="K971" s="5"/>
      <c r="L971" s="5"/>
      <c r="M971" s="5"/>
      <c r="N971" s="5"/>
    </row>
    <row r="972" spans="8:14" x14ac:dyDescent="0.45">
      <c r="H972" s="11"/>
      <c r="I972" s="5"/>
      <c r="J972" s="11"/>
      <c r="K972" s="5"/>
      <c r="L972" s="5"/>
      <c r="M972" s="5"/>
      <c r="N972" s="5"/>
    </row>
    <row r="973" spans="8:14" x14ac:dyDescent="0.45">
      <c r="H973" s="11"/>
      <c r="I973" s="5"/>
      <c r="J973" s="11"/>
      <c r="K973" s="5"/>
      <c r="L973" s="5"/>
      <c r="M973" s="5"/>
      <c r="N973" s="5"/>
    </row>
    <row r="974" spans="8:14" x14ac:dyDescent="0.45">
      <c r="H974" s="11"/>
      <c r="I974" s="5"/>
      <c r="J974" s="11"/>
      <c r="K974" s="5"/>
      <c r="L974" s="5"/>
      <c r="M974" s="5"/>
      <c r="N974" s="5"/>
    </row>
    <row r="975" spans="8:14" x14ac:dyDescent="0.45">
      <c r="H975" s="11"/>
      <c r="I975" s="5"/>
      <c r="J975" s="11"/>
      <c r="K975" s="5"/>
      <c r="L975" s="5"/>
      <c r="M975" s="5"/>
      <c r="N975" s="5"/>
    </row>
    <row r="976" spans="8:14" x14ac:dyDescent="0.45">
      <c r="H976" s="11"/>
      <c r="I976" s="5"/>
      <c r="J976" s="11"/>
      <c r="K976" s="5"/>
      <c r="L976" s="5"/>
      <c r="M976" s="5"/>
      <c r="N976" s="5"/>
    </row>
    <row r="977" spans="8:14" x14ac:dyDescent="0.45">
      <c r="H977" s="11"/>
      <c r="I977" s="5"/>
      <c r="J977" s="11"/>
      <c r="K977" s="5"/>
      <c r="L977" s="5"/>
      <c r="M977" s="5"/>
      <c r="N977" s="5"/>
    </row>
    <row r="978" spans="8:14" x14ac:dyDescent="0.45">
      <c r="H978" s="11"/>
      <c r="I978" s="5"/>
      <c r="J978" s="11"/>
      <c r="K978" s="5"/>
      <c r="L978" s="5"/>
      <c r="M978" s="5"/>
      <c r="N978" s="5"/>
    </row>
    <row r="979" spans="8:14" x14ac:dyDescent="0.45">
      <c r="H979" s="11"/>
      <c r="I979" s="5"/>
      <c r="J979" s="11"/>
      <c r="K979" s="5"/>
      <c r="L979" s="5"/>
      <c r="M979" s="5"/>
      <c r="N979" s="5"/>
    </row>
    <row r="980" spans="8:14" x14ac:dyDescent="0.45">
      <c r="H980" s="11"/>
      <c r="I980" s="5"/>
      <c r="J980" s="11"/>
      <c r="K980" s="5"/>
      <c r="L980" s="5"/>
      <c r="M980" s="5"/>
      <c r="N980" s="5"/>
    </row>
    <row r="981" spans="8:14" x14ac:dyDescent="0.45">
      <c r="H981" s="11"/>
      <c r="I981" s="5"/>
      <c r="J981" s="11"/>
      <c r="K981" s="5"/>
      <c r="L981" s="5"/>
      <c r="M981" s="5"/>
      <c r="N981" s="5"/>
    </row>
    <row r="982" spans="8:14" x14ac:dyDescent="0.45">
      <c r="H982" s="11"/>
      <c r="I982" s="5"/>
      <c r="J982" s="11"/>
      <c r="K982" s="5"/>
      <c r="L982" s="5"/>
      <c r="M982" s="5"/>
      <c r="N982" s="5"/>
    </row>
    <row r="983" spans="8:14" x14ac:dyDescent="0.45">
      <c r="H983" s="11"/>
      <c r="I983" s="5"/>
      <c r="J983" s="11"/>
      <c r="K983" s="5"/>
      <c r="L983" s="5"/>
      <c r="M983" s="5"/>
      <c r="N983" s="5"/>
    </row>
  </sheetData>
  <autoFilter ref="A1:Q451" xr:uid="{688394C0-A543-428E-BB54-CBB1893ED860}">
    <sortState xmlns:xlrd2="http://schemas.microsoft.com/office/spreadsheetml/2017/richdata2" ref="A2:Q429">
      <sortCondition descending="1" ref="N1:N451"/>
    </sortState>
  </autoFilter>
  <conditionalFormatting sqref="U12:U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2:V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2:W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13ED-0344-4B61-A185-87EC13512AC7}">
  <dimension ref="A1:Z29"/>
  <sheetViews>
    <sheetView topLeftCell="C1" zoomScaleNormal="100" workbookViewId="0">
      <selection activeCell="O27" sqref="O27"/>
    </sheetView>
  </sheetViews>
  <sheetFormatPr defaultRowHeight="14.25" x14ac:dyDescent="0.45"/>
  <cols>
    <col min="1" max="1" width="16.265625" bestFit="1" customWidth="1"/>
    <col min="2" max="2" width="11.53125" bestFit="1" customWidth="1"/>
    <col min="3" max="3" width="10.73046875" bestFit="1" customWidth="1"/>
    <col min="4" max="4" width="16.265625" bestFit="1" customWidth="1"/>
    <col min="5" max="5" width="3.86328125" hidden="1" customWidth="1"/>
    <col min="6" max="6" width="14.46484375" hidden="1" customWidth="1"/>
    <col min="7" max="7" width="13.265625" hidden="1" customWidth="1"/>
    <col min="8" max="9" width="11.53125" hidden="1" customWidth="1"/>
    <col min="10" max="10" width="11.59765625" hidden="1" customWidth="1"/>
    <col min="11" max="11" width="10.73046875" bestFit="1" customWidth="1"/>
    <col min="12" max="12" width="10.53125" bestFit="1" customWidth="1"/>
    <col min="13" max="14" width="10.53125" customWidth="1"/>
    <col min="15" max="15" width="12.9296875" bestFit="1" customWidth="1"/>
    <col min="16" max="17" width="11.86328125" customWidth="1"/>
    <col min="18" max="18" width="3.73046875" bestFit="1" customWidth="1"/>
    <col min="20" max="20" width="9.46484375" bestFit="1" customWidth="1"/>
    <col min="22" max="22" width="14.1328125" bestFit="1" customWidth="1"/>
  </cols>
  <sheetData>
    <row r="1" spans="1:26" s="15" customFormat="1" ht="73.5" customHeight="1" thickBot="1" x14ac:dyDescent="0.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1452</v>
      </c>
      <c r="G1" s="15" t="s">
        <v>6</v>
      </c>
      <c r="H1" s="15" t="s">
        <v>1969</v>
      </c>
      <c r="I1" s="15" t="s">
        <v>1967</v>
      </c>
      <c r="J1" s="15" t="s">
        <v>1970</v>
      </c>
      <c r="K1" s="18" t="s">
        <v>1968</v>
      </c>
      <c r="L1" s="20" t="s">
        <v>1972</v>
      </c>
      <c r="M1" s="20" t="s">
        <v>1974</v>
      </c>
      <c r="N1" s="20" t="s">
        <v>1973</v>
      </c>
      <c r="O1" s="23" t="s">
        <v>1971</v>
      </c>
      <c r="P1" s="23" t="s">
        <v>1993</v>
      </c>
      <c r="Q1" s="23" t="s">
        <v>1995</v>
      </c>
      <c r="R1" s="15" t="s">
        <v>11</v>
      </c>
      <c r="S1" s="15" t="s">
        <v>12</v>
      </c>
      <c r="T1" s="15" t="s">
        <v>13</v>
      </c>
    </row>
    <row r="2" spans="1:26" x14ac:dyDescent="0.45">
      <c r="B2" t="s">
        <v>1966</v>
      </c>
      <c r="C2" t="s">
        <v>1965</v>
      </c>
      <c r="D2" t="s">
        <v>1931</v>
      </c>
      <c r="H2" s="2">
        <v>11000</v>
      </c>
      <c r="I2" s="16">
        <f>H2*$V$8</f>
        <v>12980</v>
      </c>
      <c r="J2" s="5">
        <f>H2*$V$5</f>
        <v>271480</v>
      </c>
      <c r="K2" s="19">
        <v>572000</v>
      </c>
      <c r="L2" s="21">
        <f>K2*$V$8</f>
        <v>674960</v>
      </c>
      <c r="M2" s="24" cm="1">
        <f t="array" ref="M2">_xlfn.IFS(L2&gt;300000,0.47,L2&gt;60000,0.45,L2&gt;35200,0.3,L2&gt;20200,0.24,L2&gt;0,0.19)</f>
        <v>0.47</v>
      </c>
      <c r="N2" s="21">
        <f>L2*(1-M2)</f>
        <v>357728.80000000005</v>
      </c>
      <c r="O2" s="22">
        <f>K2*$V$5</f>
        <v>14116960</v>
      </c>
      <c r="P2" s="22">
        <f>O2*(1-M2)</f>
        <v>7481988.8000000007</v>
      </c>
      <c r="Q2" s="22">
        <f>P2*$V$13</f>
        <v>9811241.7847966645</v>
      </c>
      <c r="R2">
        <v>28</v>
      </c>
      <c r="S2" t="s">
        <v>26</v>
      </c>
      <c r="T2" t="s">
        <v>34</v>
      </c>
    </row>
    <row r="3" spans="1:26" x14ac:dyDescent="0.45">
      <c r="B3" t="s">
        <v>1966</v>
      </c>
      <c r="C3" t="s">
        <v>1965</v>
      </c>
      <c r="D3" t="s">
        <v>1932</v>
      </c>
      <c r="H3" s="2">
        <v>9500</v>
      </c>
      <c r="I3" s="16">
        <f t="shared" ref="I3:I24" si="0">H3*$V$8</f>
        <v>11210</v>
      </c>
      <c r="J3" s="5">
        <f t="shared" ref="J3:J24" si="1">H3*$V$5</f>
        <v>234460</v>
      </c>
      <c r="K3" s="19">
        <v>494000</v>
      </c>
      <c r="L3" s="21">
        <f t="shared" ref="L3:L24" si="2">K3*$V$8</f>
        <v>582920</v>
      </c>
      <c r="M3" s="24" cm="1">
        <f t="array" ref="M3">_xlfn.IFS(L3&gt;300000,0.47,L3&gt;60000,0.45,L3&gt;35200,0.3,L3&gt;20200,0.24,L3&gt;0,0.19)</f>
        <v>0.47</v>
      </c>
      <c r="N3" s="21">
        <f t="shared" ref="N3:N24" si="3">L3*(1-M3)</f>
        <v>308947.60000000003</v>
      </c>
      <c r="O3" s="22">
        <f t="shared" ref="O3:O24" si="4">K3*$V$5</f>
        <v>12191920</v>
      </c>
      <c r="P3" s="22">
        <f t="shared" ref="P3:P24" si="5">O3*(1-M3)</f>
        <v>6461717.6000000006</v>
      </c>
      <c r="Q3" s="22">
        <f t="shared" ref="Q3:Q24" si="6">P3*$V$13</f>
        <v>8473345.1777789369</v>
      </c>
      <c r="R3">
        <v>28</v>
      </c>
      <c r="S3" t="s">
        <v>45</v>
      </c>
      <c r="T3" t="s">
        <v>677</v>
      </c>
      <c r="X3" t="s">
        <v>1977</v>
      </c>
    </row>
    <row r="4" spans="1:26" x14ac:dyDescent="0.45">
      <c r="B4" t="s">
        <v>1966</v>
      </c>
      <c r="C4" t="s">
        <v>1965</v>
      </c>
      <c r="D4" t="s">
        <v>1935</v>
      </c>
      <c r="H4" s="2">
        <v>8500</v>
      </c>
      <c r="I4" s="16">
        <f t="shared" si="0"/>
        <v>10030</v>
      </c>
      <c r="J4" s="5">
        <f t="shared" si="1"/>
        <v>209780</v>
      </c>
      <c r="K4" s="19">
        <v>442000</v>
      </c>
      <c r="L4" s="21">
        <f t="shared" si="2"/>
        <v>521560</v>
      </c>
      <c r="M4" s="24" cm="1">
        <f t="array" ref="M4">_xlfn.IFS(L4&gt;300000,0.47,L4&gt;60000,0.45,L4&gt;35200,0.3,L4&gt;20200,0.24,L4&gt;0,0.19)</f>
        <v>0.47</v>
      </c>
      <c r="N4" s="21">
        <f t="shared" si="3"/>
        <v>276426.8</v>
      </c>
      <c r="O4" s="22">
        <f t="shared" si="4"/>
        <v>10908560</v>
      </c>
      <c r="P4" s="22">
        <f t="shared" si="5"/>
        <v>5781536.8000000007</v>
      </c>
      <c r="Q4" s="22">
        <f t="shared" si="6"/>
        <v>7581414.1064337865</v>
      </c>
      <c r="R4">
        <v>32</v>
      </c>
      <c r="S4" t="s">
        <v>17</v>
      </c>
      <c r="T4" t="s">
        <v>677</v>
      </c>
      <c r="V4" t="s">
        <v>1975</v>
      </c>
    </row>
    <row r="5" spans="1:26" x14ac:dyDescent="0.45">
      <c r="B5" t="s">
        <v>1966</v>
      </c>
      <c r="C5" t="s">
        <v>1965</v>
      </c>
      <c r="D5" t="s">
        <v>1936</v>
      </c>
      <c r="H5" s="2">
        <v>8400</v>
      </c>
      <c r="I5" s="16">
        <f t="shared" si="0"/>
        <v>9912</v>
      </c>
      <c r="J5" s="5">
        <f t="shared" si="1"/>
        <v>207312</v>
      </c>
      <c r="K5" s="19">
        <v>436800</v>
      </c>
      <c r="L5" s="21">
        <f t="shared" si="2"/>
        <v>515424</v>
      </c>
      <c r="M5" s="24" cm="1">
        <f t="array" ref="M5">_xlfn.IFS(L5&gt;300000,0.47,L5&gt;60000,0.45,L5&gt;35200,0.3,L5&gt;20200,0.24,L5&gt;0,0.19)</f>
        <v>0.47</v>
      </c>
      <c r="N5" s="21">
        <f t="shared" si="3"/>
        <v>273174.72000000003</v>
      </c>
      <c r="O5" s="22">
        <f t="shared" si="4"/>
        <v>10780224</v>
      </c>
      <c r="P5" s="22">
        <f t="shared" si="5"/>
        <v>5713518.7200000007</v>
      </c>
      <c r="Q5" s="22">
        <f t="shared" si="6"/>
        <v>7492220.999299271</v>
      </c>
      <c r="R5">
        <v>26</v>
      </c>
      <c r="S5" t="s">
        <v>17</v>
      </c>
      <c r="T5" t="s">
        <v>677</v>
      </c>
      <c r="V5" s="4">
        <v>24.68</v>
      </c>
      <c r="X5" t="s">
        <v>1989</v>
      </c>
      <c r="Y5" s="25">
        <v>100</v>
      </c>
    </row>
    <row r="6" spans="1:26" x14ac:dyDescent="0.45">
      <c r="B6" t="s">
        <v>1966</v>
      </c>
      <c r="C6" t="s">
        <v>1965</v>
      </c>
      <c r="D6" t="s">
        <v>1937</v>
      </c>
      <c r="H6" s="2">
        <v>7100</v>
      </c>
      <c r="I6" s="16">
        <f t="shared" si="0"/>
        <v>8378</v>
      </c>
      <c r="J6" s="5">
        <f t="shared" si="1"/>
        <v>175228</v>
      </c>
      <c r="K6" s="19">
        <v>369200</v>
      </c>
      <c r="L6" s="21">
        <f t="shared" si="2"/>
        <v>435656</v>
      </c>
      <c r="M6" s="24" cm="1">
        <f t="array" ref="M6">_xlfn.IFS(L6&gt;300000,0.47,L6&gt;60000,0.45,L6&gt;35200,0.3,L6&gt;20200,0.24,L6&gt;0,0.19)</f>
        <v>0.47</v>
      </c>
      <c r="N6" s="21">
        <f t="shared" si="3"/>
        <v>230897.68000000002</v>
      </c>
      <c r="O6" s="22">
        <f t="shared" si="4"/>
        <v>9111856</v>
      </c>
      <c r="P6" s="22">
        <f t="shared" si="5"/>
        <v>4829283.6800000006</v>
      </c>
      <c r="Q6" s="22">
        <f t="shared" si="6"/>
        <v>6332710.6065505743</v>
      </c>
      <c r="R6">
        <v>27</v>
      </c>
      <c r="S6" t="s">
        <v>24</v>
      </c>
      <c r="T6" t="s">
        <v>677</v>
      </c>
    </row>
    <row r="7" spans="1:26" x14ac:dyDescent="0.45">
      <c r="B7" t="s">
        <v>1966</v>
      </c>
      <c r="C7" t="s">
        <v>1965</v>
      </c>
      <c r="D7" t="s">
        <v>1940</v>
      </c>
      <c r="H7" s="2">
        <v>6400</v>
      </c>
      <c r="I7" s="16">
        <f t="shared" si="0"/>
        <v>7552</v>
      </c>
      <c r="J7" s="5">
        <f t="shared" si="1"/>
        <v>157952</v>
      </c>
      <c r="K7" s="19">
        <v>332800</v>
      </c>
      <c r="L7" s="21">
        <f t="shared" si="2"/>
        <v>392704</v>
      </c>
      <c r="M7" s="24" cm="1">
        <f t="array" ref="M7">_xlfn.IFS(L7&gt;300000,0.47,L7&gt;60000,0.45,L7&gt;35200,0.3,L7&gt;20200,0.24,L7&gt;0,0.19)</f>
        <v>0.47</v>
      </c>
      <c r="N7" s="21">
        <f t="shared" si="3"/>
        <v>208133.12000000002</v>
      </c>
      <c r="O7" s="22">
        <f t="shared" si="4"/>
        <v>8213504</v>
      </c>
      <c r="P7" s="22">
        <f t="shared" si="5"/>
        <v>4353157.1200000001</v>
      </c>
      <c r="Q7" s="22">
        <f t="shared" si="6"/>
        <v>5708358.8566089682</v>
      </c>
      <c r="R7">
        <v>27</v>
      </c>
      <c r="S7" t="s">
        <v>17</v>
      </c>
      <c r="T7" t="s">
        <v>677</v>
      </c>
      <c r="V7" t="s">
        <v>1976</v>
      </c>
      <c r="X7" t="s">
        <v>401</v>
      </c>
      <c r="Y7" s="25">
        <f>AVERAGE(Y9:Y15)</f>
        <v>37.341428571428573</v>
      </c>
    </row>
    <row r="8" spans="1:26" x14ac:dyDescent="0.45">
      <c r="B8" t="s">
        <v>1966</v>
      </c>
      <c r="C8" t="s">
        <v>1965</v>
      </c>
      <c r="D8" t="s">
        <v>1941</v>
      </c>
      <c r="H8" s="2">
        <v>5500</v>
      </c>
      <c r="I8" s="16">
        <f t="shared" si="0"/>
        <v>6490</v>
      </c>
      <c r="J8" s="5">
        <f t="shared" si="1"/>
        <v>135740</v>
      </c>
      <c r="K8" s="19">
        <v>286000</v>
      </c>
      <c r="L8" s="21">
        <f t="shared" si="2"/>
        <v>337480</v>
      </c>
      <c r="M8" s="24" cm="1">
        <f t="array" ref="M8">_xlfn.IFS(L8&gt;300000,0.47,L8&gt;60000,0.45,L8&gt;35200,0.3,L8&gt;20200,0.24,L8&gt;0,0.19)</f>
        <v>0.47</v>
      </c>
      <c r="N8" s="21">
        <f t="shared" si="3"/>
        <v>178864.40000000002</v>
      </c>
      <c r="O8" s="22">
        <f t="shared" si="4"/>
        <v>7058480</v>
      </c>
      <c r="P8" s="22">
        <f t="shared" si="5"/>
        <v>3740994.4000000004</v>
      </c>
      <c r="Q8" s="22">
        <f t="shared" si="6"/>
        <v>4905620.8923983322</v>
      </c>
      <c r="R8">
        <v>25</v>
      </c>
      <c r="S8" t="s">
        <v>40</v>
      </c>
      <c r="T8" t="s">
        <v>677</v>
      </c>
      <c r="V8" s="13">
        <v>1.18</v>
      </c>
      <c r="Y8" s="25"/>
    </row>
    <row r="9" spans="1:26" x14ac:dyDescent="0.45">
      <c r="B9" t="s">
        <v>1966</v>
      </c>
      <c r="C9" t="s">
        <v>1965</v>
      </c>
      <c r="D9" t="s">
        <v>1943</v>
      </c>
      <c r="H9" s="2">
        <v>5000</v>
      </c>
      <c r="I9" s="16">
        <f t="shared" si="0"/>
        <v>5900</v>
      </c>
      <c r="J9" s="5">
        <f t="shared" si="1"/>
        <v>123400</v>
      </c>
      <c r="K9" s="19">
        <v>260000</v>
      </c>
      <c r="L9" s="21">
        <f t="shared" si="2"/>
        <v>306800</v>
      </c>
      <c r="M9" s="24" cm="1">
        <f t="array" ref="M9">_xlfn.IFS(L9&gt;300000,0.47,L9&gt;60000,0.45,L9&gt;35200,0.3,L9&gt;20200,0.24,L9&gt;0,0.19)</f>
        <v>0.47</v>
      </c>
      <c r="N9" s="21">
        <f t="shared" si="3"/>
        <v>162604</v>
      </c>
      <c r="O9" s="22">
        <f t="shared" si="4"/>
        <v>6416800</v>
      </c>
      <c r="P9" s="22">
        <f t="shared" si="5"/>
        <v>3400904</v>
      </c>
      <c r="Q9" s="22">
        <f t="shared" si="6"/>
        <v>4459655.3567257561</v>
      </c>
      <c r="R9">
        <v>29</v>
      </c>
      <c r="S9" t="s">
        <v>63</v>
      </c>
      <c r="T9" t="s">
        <v>677</v>
      </c>
      <c r="X9" t="s">
        <v>1902</v>
      </c>
      <c r="Y9" s="25">
        <v>38.76</v>
      </c>
      <c r="Z9">
        <v>1</v>
      </c>
    </row>
    <row r="10" spans="1:26" x14ac:dyDescent="0.45">
      <c r="B10" t="s">
        <v>1966</v>
      </c>
      <c r="C10" t="s">
        <v>1965</v>
      </c>
      <c r="D10" t="s">
        <v>1946</v>
      </c>
      <c r="H10" s="2">
        <v>4300</v>
      </c>
      <c r="I10" s="16">
        <f t="shared" si="0"/>
        <v>5074</v>
      </c>
      <c r="J10" s="5">
        <f t="shared" si="1"/>
        <v>106124</v>
      </c>
      <c r="K10" s="19">
        <v>223600</v>
      </c>
      <c r="L10" s="21">
        <f t="shared" si="2"/>
        <v>263848</v>
      </c>
      <c r="M10" s="24" cm="1">
        <f t="array" ref="M10">_xlfn.IFS(L10&gt;300000,0.47,L10&gt;60000,0.45,L10&gt;35200,0.3,L10&gt;20200,0.24,L10&gt;0,0.19)</f>
        <v>0.45</v>
      </c>
      <c r="N10" s="21">
        <f t="shared" si="3"/>
        <v>145116.40000000002</v>
      </c>
      <c r="O10" s="22">
        <f t="shared" si="4"/>
        <v>5518448</v>
      </c>
      <c r="P10" s="22">
        <f t="shared" si="5"/>
        <v>3035146.4000000004</v>
      </c>
      <c r="Q10" s="22">
        <f t="shared" si="6"/>
        <v>3980032.0447760057</v>
      </c>
      <c r="R10">
        <v>23</v>
      </c>
      <c r="S10" t="s">
        <v>73</v>
      </c>
      <c r="T10" t="s">
        <v>1185</v>
      </c>
      <c r="V10" t="s">
        <v>1990</v>
      </c>
      <c r="X10" t="s">
        <v>1644</v>
      </c>
      <c r="Y10" s="25">
        <v>39.880000000000003</v>
      </c>
      <c r="Z10">
        <v>2</v>
      </c>
    </row>
    <row r="11" spans="1:26" x14ac:dyDescent="0.45">
      <c r="B11" t="s">
        <v>1966</v>
      </c>
      <c r="C11" t="s">
        <v>1965</v>
      </c>
      <c r="D11" t="s">
        <v>1947</v>
      </c>
      <c r="H11" s="2">
        <v>3900</v>
      </c>
      <c r="I11" s="16">
        <f t="shared" si="0"/>
        <v>4602</v>
      </c>
      <c r="J11" s="5">
        <f t="shared" si="1"/>
        <v>96252</v>
      </c>
      <c r="K11" s="19">
        <v>202800</v>
      </c>
      <c r="L11" s="21">
        <f t="shared" si="2"/>
        <v>239304</v>
      </c>
      <c r="M11" s="24" cm="1">
        <f t="array" ref="M11">_xlfn.IFS(L11&gt;300000,0.47,L11&gt;60000,0.45,L11&gt;35200,0.3,L11&gt;20200,0.24,L11&gt;0,0.19)</f>
        <v>0.45</v>
      </c>
      <c r="N11" s="21">
        <f t="shared" si="3"/>
        <v>131617.20000000001</v>
      </c>
      <c r="O11" s="22">
        <f t="shared" si="4"/>
        <v>5005104</v>
      </c>
      <c r="P11" s="22">
        <f t="shared" si="5"/>
        <v>2752807.2</v>
      </c>
      <c r="Q11" s="22">
        <f t="shared" si="6"/>
        <v>3609796.5057270746</v>
      </c>
      <c r="R11">
        <v>24</v>
      </c>
      <c r="S11" t="s">
        <v>61</v>
      </c>
      <c r="T11" t="s">
        <v>106</v>
      </c>
      <c r="X11" t="s">
        <v>1978</v>
      </c>
      <c r="Y11" s="25">
        <v>35.35</v>
      </c>
      <c r="Z11">
        <v>2</v>
      </c>
    </row>
    <row r="12" spans="1:26" x14ac:dyDescent="0.45">
      <c r="B12" t="s">
        <v>1966</v>
      </c>
      <c r="C12" t="s">
        <v>1965</v>
      </c>
      <c r="D12" t="s">
        <v>1948</v>
      </c>
      <c r="H12" s="2">
        <v>3900</v>
      </c>
      <c r="I12" s="16">
        <f t="shared" si="0"/>
        <v>4602</v>
      </c>
      <c r="J12" s="5">
        <f t="shared" si="1"/>
        <v>96252</v>
      </c>
      <c r="K12" s="19">
        <v>202800</v>
      </c>
      <c r="L12" s="21">
        <f t="shared" si="2"/>
        <v>239304</v>
      </c>
      <c r="M12" s="24" cm="1">
        <f t="array" ref="M12">_xlfn.IFS(L12&gt;300000,0.47,L12&gt;60000,0.45,L12&gt;35200,0.3,L12&gt;20200,0.24,L12&gt;0,0.19)</f>
        <v>0.45</v>
      </c>
      <c r="N12" s="21">
        <f t="shared" si="3"/>
        <v>131617.20000000001</v>
      </c>
      <c r="O12" s="22">
        <f t="shared" si="4"/>
        <v>5005104</v>
      </c>
      <c r="P12" s="22">
        <f t="shared" si="5"/>
        <v>2752807.2</v>
      </c>
      <c r="Q12" s="22">
        <f t="shared" si="6"/>
        <v>3609796.5057270746</v>
      </c>
      <c r="R12">
        <v>29</v>
      </c>
      <c r="S12" t="s">
        <v>1949</v>
      </c>
      <c r="T12" t="s">
        <v>677</v>
      </c>
      <c r="V12" t="s">
        <v>1991</v>
      </c>
      <c r="X12" t="s">
        <v>1852</v>
      </c>
      <c r="Y12" s="25">
        <v>34.72</v>
      </c>
      <c r="Z12">
        <v>1</v>
      </c>
    </row>
    <row r="13" spans="1:26" x14ac:dyDescent="0.45">
      <c r="B13" t="s">
        <v>1966</v>
      </c>
      <c r="C13" t="s">
        <v>1965</v>
      </c>
      <c r="D13" t="s">
        <v>1950</v>
      </c>
      <c r="H13" s="2">
        <v>3600</v>
      </c>
      <c r="I13" s="16">
        <f t="shared" si="0"/>
        <v>4248</v>
      </c>
      <c r="J13" s="5">
        <f t="shared" si="1"/>
        <v>88848</v>
      </c>
      <c r="K13" s="19">
        <v>187200</v>
      </c>
      <c r="L13" s="21">
        <f t="shared" si="2"/>
        <v>220896</v>
      </c>
      <c r="M13" s="24" cm="1">
        <f t="array" ref="M13">_xlfn.IFS(L13&gt;300000,0.47,L13&gt;60000,0.45,L13&gt;35200,0.3,L13&gt;20200,0.24,L13&gt;0,0.19)</f>
        <v>0.45</v>
      </c>
      <c r="N13" s="21">
        <f t="shared" si="3"/>
        <v>121492.8</v>
      </c>
      <c r="O13" s="22">
        <f t="shared" si="4"/>
        <v>4620096</v>
      </c>
      <c r="P13" s="22">
        <f t="shared" si="5"/>
        <v>2541052.8000000003</v>
      </c>
      <c r="Q13" s="22">
        <f t="shared" si="6"/>
        <v>3332119.8514403766</v>
      </c>
      <c r="R13">
        <v>32</v>
      </c>
      <c r="S13" t="s">
        <v>28</v>
      </c>
      <c r="T13" t="s">
        <v>677</v>
      </c>
      <c r="V13" s="26">
        <f>Y17/Y7</f>
        <v>1.3113146847796222</v>
      </c>
      <c r="X13" t="s">
        <v>1979</v>
      </c>
      <c r="Y13" s="25">
        <v>37.85</v>
      </c>
      <c r="Z13">
        <v>3</v>
      </c>
    </row>
    <row r="14" spans="1:26" x14ac:dyDescent="0.45">
      <c r="B14" t="s">
        <v>1966</v>
      </c>
      <c r="C14" t="s">
        <v>1965</v>
      </c>
      <c r="D14" t="s">
        <v>1953</v>
      </c>
      <c r="H14" s="2">
        <v>3400</v>
      </c>
      <c r="I14" s="16">
        <f t="shared" si="0"/>
        <v>4012</v>
      </c>
      <c r="J14" s="5">
        <f t="shared" si="1"/>
        <v>83912</v>
      </c>
      <c r="K14" s="19">
        <v>176800</v>
      </c>
      <c r="L14" s="21">
        <f t="shared" si="2"/>
        <v>208624</v>
      </c>
      <c r="M14" s="24" cm="1">
        <f t="array" ref="M14">_xlfn.IFS(L14&gt;300000,0.47,L14&gt;60000,0.45,L14&gt;35200,0.3,L14&gt;20200,0.24,L14&gt;0,0.19)</f>
        <v>0.45</v>
      </c>
      <c r="N14" s="21">
        <f t="shared" si="3"/>
        <v>114743.20000000001</v>
      </c>
      <c r="O14" s="22">
        <f t="shared" si="4"/>
        <v>4363424</v>
      </c>
      <c r="P14" s="22">
        <f t="shared" si="5"/>
        <v>2399883.2000000002</v>
      </c>
      <c r="Q14" s="22">
        <f t="shared" si="6"/>
        <v>3147002.0819159113</v>
      </c>
      <c r="R14">
        <v>35</v>
      </c>
      <c r="S14" t="s">
        <v>30</v>
      </c>
      <c r="T14" t="s">
        <v>677</v>
      </c>
      <c r="X14" t="s">
        <v>1980</v>
      </c>
      <c r="Y14" s="25">
        <v>36.71</v>
      </c>
      <c r="Z14">
        <v>0</v>
      </c>
    </row>
    <row r="15" spans="1:26" x14ac:dyDescent="0.45">
      <c r="B15" t="s">
        <v>1966</v>
      </c>
      <c r="C15" t="s">
        <v>1965</v>
      </c>
      <c r="D15" t="s">
        <v>1954</v>
      </c>
      <c r="H15" s="2">
        <v>3100</v>
      </c>
      <c r="I15" s="16">
        <f t="shared" si="0"/>
        <v>3658</v>
      </c>
      <c r="J15" s="5">
        <f t="shared" si="1"/>
        <v>76508</v>
      </c>
      <c r="K15" s="19">
        <v>161200</v>
      </c>
      <c r="L15" s="21">
        <f t="shared" si="2"/>
        <v>190216</v>
      </c>
      <c r="M15" s="24" cm="1">
        <f t="array" ref="M15">_xlfn.IFS(L15&gt;300000,0.47,L15&gt;60000,0.45,L15&gt;35200,0.3,L15&gt;20200,0.24,L15&gt;0,0.19)</f>
        <v>0.45</v>
      </c>
      <c r="N15" s="21">
        <f t="shared" si="3"/>
        <v>104618.8</v>
      </c>
      <c r="O15" s="22">
        <f t="shared" si="4"/>
        <v>3978416</v>
      </c>
      <c r="P15" s="22">
        <f t="shared" si="5"/>
        <v>2188128.8000000003</v>
      </c>
      <c r="Q15" s="22">
        <f t="shared" si="6"/>
        <v>2869325.4276292133</v>
      </c>
      <c r="R15">
        <v>24</v>
      </c>
      <c r="S15" t="s">
        <v>28</v>
      </c>
      <c r="T15" t="s">
        <v>677</v>
      </c>
      <c r="V15" t="s">
        <v>1992</v>
      </c>
      <c r="X15" t="s">
        <v>1981</v>
      </c>
      <c r="Y15" s="25">
        <v>38.119999999999997</v>
      </c>
      <c r="Z15">
        <v>0</v>
      </c>
    </row>
    <row r="16" spans="1:26" x14ac:dyDescent="0.45">
      <c r="B16" t="s">
        <v>1966</v>
      </c>
      <c r="C16" t="s">
        <v>1965</v>
      </c>
      <c r="D16" t="s">
        <v>1955</v>
      </c>
      <c r="H16" s="2">
        <v>2900</v>
      </c>
      <c r="I16" s="16">
        <f t="shared" si="0"/>
        <v>3422</v>
      </c>
      <c r="J16" s="5">
        <f t="shared" si="1"/>
        <v>71572</v>
      </c>
      <c r="K16" s="19">
        <v>150800</v>
      </c>
      <c r="L16" s="21">
        <f t="shared" si="2"/>
        <v>177944</v>
      </c>
      <c r="M16" s="24" cm="1">
        <f t="array" ref="M16">_xlfn.IFS(L16&gt;300000,0.47,L16&gt;60000,0.45,L16&gt;35200,0.3,L16&gt;20200,0.24,L16&gt;0,0.19)</f>
        <v>0.45</v>
      </c>
      <c r="N16" s="21">
        <f t="shared" si="3"/>
        <v>97869.200000000012</v>
      </c>
      <c r="O16" s="22">
        <f t="shared" si="4"/>
        <v>3721744</v>
      </c>
      <c r="P16" s="22">
        <f t="shared" si="5"/>
        <v>2046959.2000000002</v>
      </c>
      <c r="Q16" s="22">
        <f t="shared" si="6"/>
        <v>2684207.658104748</v>
      </c>
      <c r="R16">
        <v>32</v>
      </c>
      <c r="S16" t="s">
        <v>30</v>
      </c>
      <c r="T16" t="s">
        <v>677</v>
      </c>
      <c r="V16" s="27">
        <f>Y7/Y17</f>
        <v>0.76259345800589329</v>
      </c>
      <c r="Y16" s="25"/>
    </row>
    <row r="17" spans="2:25" x14ac:dyDescent="0.45">
      <c r="B17" t="s">
        <v>1966</v>
      </c>
      <c r="C17" t="s">
        <v>1965</v>
      </c>
      <c r="D17" t="s">
        <v>1956</v>
      </c>
      <c r="H17" s="2">
        <v>2100</v>
      </c>
      <c r="I17" s="16">
        <f t="shared" si="0"/>
        <v>2478</v>
      </c>
      <c r="J17" s="5">
        <f t="shared" si="1"/>
        <v>51828</v>
      </c>
      <c r="K17" s="19">
        <v>109200</v>
      </c>
      <c r="L17" s="21">
        <f t="shared" si="2"/>
        <v>128856</v>
      </c>
      <c r="M17" s="24" cm="1">
        <f t="array" ref="M17">_xlfn.IFS(L17&gt;300000,0.47,L17&gt;60000,0.45,L17&gt;35200,0.3,L17&gt;20200,0.24,L17&gt;0,0.19)</f>
        <v>0.45</v>
      </c>
      <c r="N17" s="21">
        <f t="shared" si="3"/>
        <v>70870.8</v>
      </c>
      <c r="O17" s="22">
        <f t="shared" si="4"/>
        <v>2695056</v>
      </c>
      <c r="P17" s="22">
        <f t="shared" si="5"/>
        <v>1482280.8</v>
      </c>
      <c r="Q17" s="22">
        <f t="shared" si="6"/>
        <v>1943736.5800068863</v>
      </c>
      <c r="R17">
        <v>22</v>
      </c>
      <c r="S17" t="s">
        <v>62</v>
      </c>
      <c r="T17" t="s">
        <v>677</v>
      </c>
      <c r="X17" t="s">
        <v>677</v>
      </c>
      <c r="Y17" s="25">
        <f>AVERAGE(Y19:Y29)</f>
        <v>48.966363636363639</v>
      </c>
    </row>
    <row r="18" spans="2:25" x14ac:dyDescent="0.45">
      <c r="B18" t="s">
        <v>1966</v>
      </c>
      <c r="C18" t="s">
        <v>1965</v>
      </c>
      <c r="D18" t="s">
        <v>1957</v>
      </c>
      <c r="H18" s="2">
        <v>2100</v>
      </c>
      <c r="I18" s="16">
        <f t="shared" si="0"/>
        <v>2478</v>
      </c>
      <c r="J18" s="5">
        <f t="shared" si="1"/>
        <v>51828</v>
      </c>
      <c r="K18" s="19">
        <v>109200</v>
      </c>
      <c r="L18" s="21">
        <f t="shared" si="2"/>
        <v>128856</v>
      </c>
      <c r="M18" s="24" cm="1">
        <f t="array" ref="M18">_xlfn.IFS(L18&gt;300000,0.47,L18&gt;60000,0.45,L18&gt;35200,0.3,L18&gt;20200,0.24,L18&gt;0,0.19)</f>
        <v>0.45</v>
      </c>
      <c r="N18" s="21">
        <f t="shared" si="3"/>
        <v>70870.8</v>
      </c>
      <c r="O18" s="22">
        <f t="shared" si="4"/>
        <v>2695056</v>
      </c>
      <c r="P18" s="22">
        <f t="shared" si="5"/>
        <v>1482280.8</v>
      </c>
      <c r="Q18" s="22">
        <f t="shared" si="6"/>
        <v>1943736.5800068863</v>
      </c>
      <c r="R18">
        <v>22</v>
      </c>
      <c r="S18" t="s">
        <v>26</v>
      </c>
      <c r="T18" t="s">
        <v>677</v>
      </c>
      <c r="Y18" s="25"/>
    </row>
    <row r="19" spans="2:25" x14ac:dyDescent="0.45">
      <c r="B19" t="s">
        <v>1966</v>
      </c>
      <c r="C19" t="s">
        <v>1965</v>
      </c>
      <c r="D19" t="s">
        <v>1958</v>
      </c>
      <c r="H19" s="2">
        <v>2100</v>
      </c>
      <c r="I19" s="16">
        <f t="shared" si="0"/>
        <v>2478</v>
      </c>
      <c r="J19" s="5">
        <f t="shared" si="1"/>
        <v>51828</v>
      </c>
      <c r="K19" s="19">
        <v>109200</v>
      </c>
      <c r="L19" s="21">
        <f t="shared" si="2"/>
        <v>128856</v>
      </c>
      <c r="M19" s="24" cm="1">
        <f t="array" ref="M19">_xlfn.IFS(L19&gt;300000,0.47,L19&gt;60000,0.45,L19&gt;35200,0.3,L19&gt;20200,0.24,L19&gt;0,0.19)</f>
        <v>0.45</v>
      </c>
      <c r="N19" s="21">
        <f t="shared" si="3"/>
        <v>70870.8</v>
      </c>
      <c r="O19" s="22">
        <f t="shared" si="4"/>
        <v>2695056</v>
      </c>
      <c r="P19" s="22">
        <f t="shared" si="5"/>
        <v>1482280.8</v>
      </c>
      <c r="Q19" s="22">
        <f t="shared" si="6"/>
        <v>1943736.5800068863</v>
      </c>
      <c r="R19">
        <v>24</v>
      </c>
      <c r="S19" t="s">
        <v>26</v>
      </c>
      <c r="T19" t="s">
        <v>677</v>
      </c>
      <c r="X19" t="s">
        <v>1287</v>
      </c>
      <c r="Y19" s="25">
        <v>47.2</v>
      </c>
    </row>
    <row r="20" spans="2:25" x14ac:dyDescent="0.45">
      <c r="B20" t="s">
        <v>1966</v>
      </c>
      <c r="C20" t="s">
        <v>1965</v>
      </c>
      <c r="D20" t="s">
        <v>1959</v>
      </c>
      <c r="H20" s="2">
        <v>2000</v>
      </c>
      <c r="I20" s="16">
        <f t="shared" si="0"/>
        <v>2360</v>
      </c>
      <c r="J20" s="5">
        <f t="shared" si="1"/>
        <v>49360</v>
      </c>
      <c r="K20" s="19">
        <v>104000</v>
      </c>
      <c r="L20" s="21">
        <f t="shared" si="2"/>
        <v>122720</v>
      </c>
      <c r="M20" s="24" cm="1">
        <f t="array" ref="M20">_xlfn.IFS(L20&gt;300000,0.47,L20&gt;60000,0.45,L20&gt;35200,0.3,L20&gt;20200,0.24,L20&gt;0,0.19)</f>
        <v>0.45</v>
      </c>
      <c r="N20" s="21">
        <f t="shared" si="3"/>
        <v>67496</v>
      </c>
      <c r="O20" s="22">
        <f t="shared" si="4"/>
        <v>2566720</v>
      </c>
      <c r="P20" s="22">
        <f t="shared" si="5"/>
        <v>1411696</v>
      </c>
      <c r="Q20" s="22">
        <f t="shared" si="6"/>
        <v>1851177.6952446536</v>
      </c>
      <c r="R20">
        <v>26</v>
      </c>
      <c r="S20" t="s">
        <v>1960</v>
      </c>
      <c r="T20" t="s">
        <v>677</v>
      </c>
      <c r="X20" t="s">
        <v>1982</v>
      </c>
      <c r="Y20" s="25">
        <v>46.75</v>
      </c>
    </row>
    <row r="21" spans="2:25" x14ac:dyDescent="0.45">
      <c r="B21" t="s">
        <v>1966</v>
      </c>
      <c r="C21" t="s">
        <v>1965</v>
      </c>
      <c r="D21" t="s">
        <v>1961</v>
      </c>
      <c r="H21" s="2">
        <v>1600</v>
      </c>
      <c r="I21" s="16">
        <f t="shared" si="0"/>
        <v>1888</v>
      </c>
      <c r="J21" s="5">
        <f t="shared" si="1"/>
        <v>39488</v>
      </c>
      <c r="K21" s="19">
        <v>83200</v>
      </c>
      <c r="L21" s="21">
        <f t="shared" si="2"/>
        <v>98176</v>
      </c>
      <c r="M21" s="24" cm="1">
        <f t="array" ref="M21">_xlfn.IFS(L21&gt;300000,0.47,L21&gt;60000,0.45,L21&gt;35200,0.3,L21&gt;20200,0.24,L21&gt;0,0.19)</f>
        <v>0.45</v>
      </c>
      <c r="N21" s="21">
        <f t="shared" si="3"/>
        <v>53996.800000000003</v>
      </c>
      <c r="O21" s="22">
        <f t="shared" si="4"/>
        <v>2053376</v>
      </c>
      <c r="P21" s="22">
        <f t="shared" si="5"/>
        <v>1129356.8</v>
      </c>
      <c r="Q21" s="22">
        <f t="shared" si="6"/>
        <v>1480942.156195723</v>
      </c>
      <c r="R21">
        <v>24</v>
      </c>
      <c r="S21" t="s">
        <v>33</v>
      </c>
      <c r="T21" t="s">
        <v>994</v>
      </c>
      <c r="X21" t="s">
        <v>1087</v>
      </c>
      <c r="Y21" s="25">
        <v>45.87</v>
      </c>
    </row>
    <row r="22" spans="2:25" x14ac:dyDescent="0.45">
      <c r="B22" t="s">
        <v>1966</v>
      </c>
      <c r="C22" t="s">
        <v>1965</v>
      </c>
      <c r="D22" t="s">
        <v>1962</v>
      </c>
      <c r="H22" s="2">
        <v>1400</v>
      </c>
      <c r="I22" s="16">
        <f t="shared" si="0"/>
        <v>1652</v>
      </c>
      <c r="J22" s="5">
        <f t="shared" si="1"/>
        <v>34552</v>
      </c>
      <c r="K22" s="19">
        <v>72800</v>
      </c>
      <c r="L22" s="21">
        <f t="shared" si="2"/>
        <v>85904</v>
      </c>
      <c r="M22" s="24" cm="1">
        <f t="array" ref="M22">_xlfn.IFS(L22&gt;300000,0.47,L22&gt;60000,0.45,L22&gt;35200,0.3,L22&gt;20200,0.24,L22&gt;0,0.19)</f>
        <v>0.45</v>
      </c>
      <c r="N22" s="21">
        <f t="shared" si="3"/>
        <v>47247.200000000004</v>
      </c>
      <c r="O22" s="22">
        <f t="shared" si="4"/>
        <v>1796704</v>
      </c>
      <c r="P22" s="22">
        <f t="shared" si="5"/>
        <v>988187.20000000007</v>
      </c>
      <c r="Q22" s="22">
        <f t="shared" si="6"/>
        <v>1295824.3866712577</v>
      </c>
      <c r="R22">
        <v>23</v>
      </c>
      <c r="S22" t="s">
        <v>70</v>
      </c>
      <c r="T22" t="s">
        <v>677</v>
      </c>
      <c r="X22" t="s">
        <v>1983</v>
      </c>
      <c r="Y22" s="25">
        <v>44.25</v>
      </c>
    </row>
    <row r="23" spans="2:25" x14ac:dyDescent="0.45">
      <c r="B23" t="s">
        <v>1966</v>
      </c>
      <c r="C23" t="s">
        <v>1965</v>
      </c>
      <c r="D23" t="s">
        <v>1963</v>
      </c>
      <c r="H23" s="2">
        <v>800</v>
      </c>
      <c r="I23" s="16">
        <f t="shared" si="0"/>
        <v>944</v>
      </c>
      <c r="J23" s="5">
        <f t="shared" si="1"/>
        <v>19744</v>
      </c>
      <c r="K23" s="19">
        <v>41600</v>
      </c>
      <c r="L23" s="21">
        <f t="shared" si="2"/>
        <v>49088</v>
      </c>
      <c r="M23" s="24" cm="1">
        <f t="array" ref="M23">_xlfn.IFS(L23&gt;300000,0.47,L23&gt;60000,0.45,L23&gt;35200,0.3,L23&gt;20200,0.24,L23&gt;0,0.19)</f>
        <v>0.3</v>
      </c>
      <c r="N23" s="21">
        <f t="shared" si="3"/>
        <v>34361.599999999999</v>
      </c>
      <c r="O23" s="22">
        <f t="shared" si="4"/>
        <v>1026688</v>
      </c>
      <c r="P23" s="22">
        <f t="shared" si="5"/>
        <v>718681.59999999998</v>
      </c>
      <c r="Q23" s="22">
        <f t="shared" si="6"/>
        <v>942417.73576091451</v>
      </c>
      <c r="R23">
        <v>24</v>
      </c>
      <c r="S23" t="s">
        <v>22</v>
      </c>
      <c r="T23" t="s">
        <v>317</v>
      </c>
      <c r="X23" t="s">
        <v>1984</v>
      </c>
      <c r="Y23" s="25">
        <v>45.15</v>
      </c>
    </row>
    <row r="24" spans="2:25" x14ac:dyDescent="0.45">
      <c r="B24" t="s">
        <v>1966</v>
      </c>
      <c r="C24" t="s">
        <v>1965</v>
      </c>
      <c r="D24" t="s">
        <v>1964</v>
      </c>
      <c r="H24" s="2">
        <v>500</v>
      </c>
      <c r="I24" s="16">
        <f t="shared" si="0"/>
        <v>590</v>
      </c>
      <c r="J24" s="5">
        <f t="shared" si="1"/>
        <v>12340</v>
      </c>
      <c r="K24" s="19">
        <v>26000</v>
      </c>
      <c r="L24" s="21">
        <f t="shared" si="2"/>
        <v>30680</v>
      </c>
      <c r="M24" s="24" cm="1">
        <f t="array" ref="M24">_xlfn.IFS(L24&gt;300000,0.47,L24&gt;60000,0.45,L24&gt;35200,0.3,L24&gt;20200,0.24,L24&gt;0,0.19)</f>
        <v>0.24</v>
      </c>
      <c r="N24" s="21">
        <f t="shared" si="3"/>
        <v>23316.799999999999</v>
      </c>
      <c r="O24" s="22">
        <f t="shared" si="4"/>
        <v>641680</v>
      </c>
      <c r="P24" s="22">
        <f t="shared" si="5"/>
        <v>487676.8</v>
      </c>
      <c r="Q24" s="22">
        <f t="shared" si="6"/>
        <v>639497.74926633481</v>
      </c>
      <c r="R24">
        <v>23</v>
      </c>
      <c r="S24" t="s">
        <v>73</v>
      </c>
      <c r="T24" t="s">
        <v>677</v>
      </c>
      <c r="X24" t="s">
        <v>1316</v>
      </c>
      <c r="Y24" s="25">
        <v>49.11</v>
      </c>
    </row>
    <row r="25" spans="2:25" x14ac:dyDescent="0.45">
      <c r="X25" t="s">
        <v>906</v>
      </c>
      <c r="Y25" s="25">
        <v>56.14</v>
      </c>
    </row>
    <row r="26" spans="2:25" x14ac:dyDescent="0.45">
      <c r="N26" s="45" t="s">
        <v>1996</v>
      </c>
      <c r="P26" s="46" t="s">
        <v>1997</v>
      </c>
      <c r="X26" t="s">
        <v>1985</v>
      </c>
      <c r="Y26" s="25">
        <v>44.6</v>
      </c>
    </row>
    <row r="27" spans="2:25" x14ac:dyDescent="0.45">
      <c r="N27" s="45"/>
      <c r="O27" s="6">
        <f>SUM(O2:O24)</f>
        <v>127180976</v>
      </c>
      <c r="P27" s="46"/>
      <c r="Q27" s="6">
        <f>SUM(Q2:Q24)</f>
        <v>90037917.319072247</v>
      </c>
      <c r="X27" t="s">
        <v>1986</v>
      </c>
      <c r="Y27" s="25">
        <v>56.06</v>
      </c>
    </row>
    <row r="28" spans="2:25" x14ac:dyDescent="0.45">
      <c r="N28" s="45"/>
      <c r="P28" s="46"/>
      <c r="X28" t="s">
        <v>1987</v>
      </c>
      <c r="Y28" s="25">
        <v>52.65</v>
      </c>
    </row>
    <row r="29" spans="2:25" x14ac:dyDescent="0.45">
      <c r="N29" t="s">
        <v>1450</v>
      </c>
      <c r="O29" s="6">
        <f>AVERAGE(O2:O24)</f>
        <v>5529607.6521739131</v>
      </c>
      <c r="P29" t="s">
        <v>1450</v>
      </c>
      <c r="Q29" s="6">
        <f>AVERAGE(Q2:Q24)</f>
        <v>3914692.0573509671</v>
      </c>
      <c r="X29" t="s">
        <v>1988</v>
      </c>
      <c r="Y29" s="25">
        <v>50.85</v>
      </c>
    </row>
  </sheetData>
  <mergeCells count="2">
    <mergeCell ref="N26:N28"/>
    <mergeCell ref="P26:P28"/>
  </mergeCells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823BC-B58A-48E6-A178-AF214848CF3F}">
  <dimension ref="B1:CC270"/>
  <sheetViews>
    <sheetView tabSelected="1" topLeftCell="AB1" zoomScale="40" zoomScaleNormal="40" workbookViewId="0">
      <selection activeCell="AR72" sqref="AR72"/>
    </sheetView>
  </sheetViews>
  <sheetFormatPr defaultRowHeight="14.25" x14ac:dyDescent="0.45"/>
  <cols>
    <col min="4" max="4" width="12" bestFit="1" customWidth="1"/>
    <col min="5" max="5" width="12.3984375" bestFit="1" customWidth="1"/>
    <col min="6" max="7" width="12.3984375" customWidth="1"/>
    <col min="8" max="8" width="13.796875" bestFit="1" customWidth="1"/>
  </cols>
  <sheetData>
    <row r="1" spans="2:81" x14ac:dyDescent="0.45"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</row>
    <row r="2" spans="2:81" x14ac:dyDescent="0.45"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</row>
    <row r="3" spans="2:81" x14ac:dyDescent="0.45"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</row>
    <row r="4" spans="2:81" x14ac:dyDescent="0.45"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</row>
    <row r="5" spans="2:81" x14ac:dyDescent="0.45">
      <c r="AQ5" t="s">
        <v>2</v>
      </c>
      <c r="AR5" t="s">
        <v>1449</v>
      </c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</row>
    <row r="6" spans="2:81" x14ac:dyDescent="0.45">
      <c r="AQ6" t="s">
        <v>1619</v>
      </c>
      <c r="AR6">
        <v>7</v>
      </c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</row>
    <row r="7" spans="2:81" x14ac:dyDescent="0.45">
      <c r="D7" s="14" t="s">
        <v>2</v>
      </c>
      <c r="E7" s="14" t="s">
        <v>1449</v>
      </c>
      <c r="F7" s="14" t="s">
        <v>2001</v>
      </c>
      <c r="G7" s="14" t="s">
        <v>2002</v>
      </c>
      <c r="H7" s="14" t="s">
        <v>1456</v>
      </c>
      <c r="T7" t="s">
        <v>1876</v>
      </c>
      <c r="V7" s="14" t="s">
        <v>2</v>
      </c>
      <c r="W7" s="14" t="s">
        <v>1449</v>
      </c>
      <c r="X7" s="14" t="s">
        <v>1456</v>
      </c>
      <c r="Z7" t="s">
        <v>2000</v>
      </c>
      <c r="AB7" s="14" t="s">
        <v>2</v>
      </c>
      <c r="AC7" s="14" t="s">
        <v>1449</v>
      </c>
      <c r="AD7" s="14" t="s">
        <v>1456</v>
      </c>
      <c r="AQ7" t="s">
        <v>1489</v>
      </c>
      <c r="AR7">
        <v>2</v>
      </c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</row>
    <row r="8" spans="2:81" x14ac:dyDescent="0.45">
      <c r="B8" t="s">
        <v>1464</v>
      </c>
      <c r="D8" s="14" t="s">
        <v>1619</v>
      </c>
      <c r="E8" s="14">
        <f t="shared" ref="E8:E25" si="0">COUNTIF($B$8:$B$270,D8)</f>
        <v>17</v>
      </c>
      <c r="F8" s="14">
        <f>E8/2</f>
        <v>8.5</v>
      </c>
      <c r="G8" s="14">
        <f>-E8/2</f>
        <v>-8.5</v>
      </c>
      <c r="H8" s="8">
        <f t="shared" ref="H8:H25" si="1">E8/25</f>
        <v>0.68</v>
      </c>
      <c r="T8" t="s">
        <v>1876</v>
      </c>
      <c r="V8" s="14" t="s">
        <v>1619</v>
      </c>
      <c r="W8" s="14">
        <f t="shared" ref="W8:W25" si="2">COUNTIF($T$7:$T$67,V8)</f>
        <v>7</v>
      </c>
      <c r="X8" s="8">
        <f t="shared" ref="X8:X25" si="3">W8/25</f>
        <v>0.28000000000000003</v>
      </c>
      <c r="Z8" t="s">
        <v>1619</v>
      </c>
      <c r="AB8" s="14" t="s">
        <v>1619</v>
      </c>
      <c r="AC8" s="14">
        <f t="shared" ref="AC8:AC25" si="4">COUNTIF($Z$7:$Z$132,AB8)</f>
        <v>1</v>
      </c>
      <c r="AD8" s="8">
        <f t="shared" ref="AD8:AD25" si="5">AC8/25</f>
        <v>0.04</v>
      </c>
      <c r="AQ8" t="s">
        <v>1514</v>
      </c>
      <c r="AR8">
        <v>5</v>
      </c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</row>
    <row r="9" spans="2:81" x14ac:dyDescent="0.45">
      <c r="B9" t="s">
        <v>1464</v>
      </c>
      <c r="D9" s="14" t="s">
        <v>1489</v>
      </c>
      <c r="E9" s="14">
        <f t="shared" si="0"/>
        <v>13</v>
      </c>
      <c r="F9" s="14">
        <f t="shared" ref="F9:F25" si="6">E9/2</f>
        <v>6.5</v>
      </c>
      <c r="G9" s="14">
        <f t="shared" ref="G9:G25" si="7">-E9/2</f>
        <v>-6.5</v>
      </c>
      <c r="H9" s="8">
        <f t="shared" si="1"/>
        <v>0.52</v>
      </c>
      <c r="T9" t="s">
        <v>1619</v>
      </c>
      <c r="V9" s="14" t="s">
        <v>1489</v>
      </c>
      <c r="W9" s="14">
        <f t="shared" si="2"/>
        <v>2</v>
      </c>
      <c r="X9" s="8">
        <f t="shared" si="3"/>
        <v>0.08</v>
      </c>
      <c r="Z9" t="s">
        <v>2000</v>
      </c>
      <c r="AB9" s="14" t="s">
        <v>1489</v>
      </c>
      <c r="AC9" s="14">
        <f t="shared" si="4"/>
        <v>10</v>
      </c>
      <c r="AD9" s="8">
        <f t="shared" si="5"/>
        <v>0.4</v>
      </c>
      <c r="AQ9" t="s">
        <v>1464</v>
      </c>
      <c r="AR9">
        <v>6</v>
      </c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</row>
    <row r="10" spans="2:81" x14ac:dyDescent="0.45">
      <c r="B10" t="s">
        <v>1464</v>
      </c>
      <c r="D10" s="14" t="s">
        <v>1514</v>
      </c>
      <c r="E10" s="14">
        <f t="shared" si="0"/>
        <v>18</v>
      </c>
      <c r="F10" s="14">
        <f t="shared" si="6"/>
        <v>9</v>
      </c>
      <c r="G10" s="14">
        <f t="shared" si="7"/>
        <v>-9</v>
      </c>
      <c r="H10" s="8">
        <f t="shared" si="1"/>
        <v>0.72</v>
      </c>
      <c r="T10" t="s">
        <v>1644</v>
      </c>
      <c r="V10" s="14" t="s">
        <v>1514</v>
      </c>
      <c r="W10" s="14">
        <f t="shared" si="2"/>
        <v>5</v>
      </c>
      <c r="X10" s="8">
        <f t="shared" si="3"/>
        <v>0.2</v>
      </c>
      <c r="Z10" t="s">
        <v>1852</v>
      </c>
      <c r="AB10" s="14" t="s">
        <v>1514</v>
      </c>
      <c r="AC10" s="14">
        <f t="shared" si="4"/>
        <v>2</v>
      </c>
      <c r="AD10" s="8">
        <f t="shared" si="5"/>
        <v>0.08</v>
      </c>
      <c r="AQ10" t="s">
        <v>1748</v>
      </c>
      <c r="AR10">
        <v>2</v>
      </c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</row>
    <row r="11" spans="2:81" x14ac:dyDescent="0.45">
      <c r="B11" t="s">
        <v>1514</v>
      </c>
      <c r="D11" s="14" t="s">
        <v>1464</v>
      </c>
      <c r="E11" s="14">
        <f t="shared" si="0"/>
        <v>16</v>
      </c>
      <c r="F11" s="14">
        <f t="shared" si="6"/>
        <v>8</v>
      </c>
      <c r="G11" s="14">
        <f t="shared" si="7"/>
        <v>-8</v>
      </c>
      <c r="H11" s="8">
        <f t="shared" si="1"/>
        <v>0.64</v>
      </c>
      <c r="T11" t="s">
        <v>1876</v>
      </c>
      <c r="V11" s="14" t="s">
        <v>1464</v>
      </c>
      <c r="W11" s="14">
        <f t="shared" si="2"/>
        <v>6</v>
      </c>
      <c r="X11" s="8">
        <f t="shared" si="3"/>
        <v>0.24</v>
      </c>
      <c r="Z11" t="s">
        <v>1566</v>
      </c>
      <c r="AB11" s="14" t="s">
        <v>1464</v>
      </c>
      <c r="AC11" s="14">
        <f t="shared" si="4"/>
        <v>3</v>
      </c>
      <c r="AD11" s="8">
        <f t="shared" si="5"/>
        <v>0.12</v>
      </c>
      <c r="AQ11" t="s">
        <v>1540</v>
      </c>
      <c r="AR11">
        <v>6</v>
      </c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</row>
    <row r="12" spans="2:81" x14ac:dyDescent="0.45">
      <c r="B12" t="s">
        <v>1619</v>
      </c>
      <c r="D12" s="14" t="s">
        <v>1748</v>
      </c>
      <c r="E12" s="14">
        <f t="shared" si="0"/>
        <v>21</v>
      </c>
      <c r="F12" s="14">
        <f t="shared" si="6"/>
        <v>10.5</v>
      </c>
      <c r="G12" s="14">
        <f t="shared" si="7"/>
        <v>-10.5</v>
      </c>
      <c r="H12" s="8">
        <f t="shared" si="1"/>
        <v>0.84</v>
      </c>
      <c r="T12" t="s">
        <v>1644</v>
      </c>
      <c r="V12" s="14" t="s">
        <v>1748</v>
      </c>
      <c r="W12" s="14">
        <f t="shared" si="2"/>
        <v>2</v>
      </c>
      <c r="X12" s="8">
        <f t="shared" si="3"/>
        <v>0.08</v>
      </c>
      <c r="Z12" t="s">
        <v>1698</v>
      </c>
      <c r="AB12" s="14" t="s">
        <v>1748</v>
      </c>
      <c r="AC12" s="14">
        <f t="shared" si="4"/>
        <v>2</v>
      </c>
      <c r="AD12" s="8">
        <f t="shared" si="5"/>
        <v>0.08</v>
      </c>
      <c r="AQ12" t="s">
        <v>1775</v>
      </c>
      <c r="AR12">
        <v>0</v>
      </c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</row>
    <row r="13" spans="2:81" x14ac:dyDescent="0.45">
      <c r="B13" t="s">
        <v>1644</v>
      </c>
      <c r="D13" s="14" t="s">
        <v>1540</v>
      </c>
      <c r="E13" s="14">
        <f t="shared" si="0"/>
        <v>15</v>
      </c>
      <c r="F13" s="14">
        <f t="shared" si="6"/>
        <v>7.5</v>
      </c>
      <c r="G13" s="14">
        <f t="shared" si="7"/>
        <v>-7.5</v>
      </c>
      <c r="H13" s="8">
        <f t="shared" si="1"/>
        <v>0.6</v>
      </c>
      <c r="T13" t="s">
        <v>1464</v>
      </c>
      <c r="V13" s="14" t="s">
        <v>1540</v>
      </c>
      <c r="W13" s="14">
        <f t="shared" si="2"/>
        <v>6</v>
      </c>
      <c r="X13" s="8">
        <f t="shared" si="3"/>
        <v>0.24</v>
      </c>
      <c r="Z13" t="s">
        <v>1671</v>
      </c>
      <c r="AB13" s="14" t="s">
        <v>1540</v>
      </c>
      <c r="AC13" s="14">
        <f t="shared" si="4"/>
        <v>4</v>
      </c>
      <c r="AD13" s="8">
        <f t="shared" si="5"/>
        <v>0.16</v>
      </c>
      <c r="AQ13" t="s">
        <v>1644</v>
      </c>
      <c r="AR13">
        <v>9</v>
      </c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</row>
    <row r="14" spans="2:81" x14ac:dyDescent="0.45">
      <c r="B14" t="s">
        <v>1644</v>
      </c>
      <c r="D14" s="14" t="s">
        <v>1775</v>
      </c>
      <c r="E14" s="14">
        <f t="shared" si="0"/>
        <v>11</v>
      </c>
      <c r="F14" s="14">
        <f t="shared" si="6"/>
        <v>5.5</v>
      </c>
      <c r="G14" s="14">
        <f t="shared" si="7"/>
        <v>-5.5</v>
      </c>
      <c r="H14" s="8">
        <f t="shared" si="1"/>
        <v>0.44</v>
      </c>
      <c r="T14" t="s">
        <v>1644</v>
      </c>
      <c r="V14" s="14" t="s">
        <v>1775</v>
      </c>
      <c r="W14" s="14">
        <f t="shared" si="2"/>
        <v>0</v>
      </c>
      <c r="X14" s="8">
        <f t="shared" si="3"/>
        <v>0</v>
      </c>
      <c r="Z14" t="s">
        <v>2000</v>
      </c>
      <c r="AB14" s="14" t="s">
        <v>1775</v>
      </c>
      <c r="AC14" s="14">
        <f t="shared" si="4"/>
        <v>14</v>
      </c>
      <c r="AD14" s="8">
        <f t="shared" si="5"/>
        <v>0.56000000000000005</v>
      </c>
      <c r="AQ14" t="s">
        <v>1566</v>
      </c>
      <c r="AR14">
        <v>0</v>
      </c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</row>
    <row r="15" spans="2:81" x14ac:dyDescent="0.45">
      <c r="B15" t="s">
        <v>1876</v>
      </c>
      <c r="D15" s="14" t="s">
        <v>1644</v>
      </c>
      <c r="E15" s="14">
        <f t="shared" si="0"/>
        <v>9</v>
      </c>
      <c r="F15" s="14">
        <f t="shared" si="6"/>
        <v>4.5</v>
      </c>
      <c r="G15" s="14">
        <f t="shared" si="7"/>
        <v>-4.5</v>
      </c>
      <c r="H15" s="8">
        <f t="shared" si="1"/>
        <v>0.36</v>
      </c>
      <c r="T15" t="s">
        <v>1876</v>
      </c>
      <c r="V15" s="14" t="s">
        <v>1644</v>
      </c>
      <c r="W15" s="14">
        <f t="shared" si="2"/>
        <v>9</v>
      </c>
      <c r="X15" s="8">
        <f t="shared" si="3"/>
        <v>0.36</v>
      </c>
      <c r="Z15" t="s">
        <v>1540</v>
      </c>
      <c r="AB15" s="14" t="s">
        <v>1644</v>
      </c>
      <c r="AC15" s="14">
        <f t="shared" si="4"/>
        <v>7</v>
      </c>
      <c r="AD15" s="8">
        <f t="shared" si="5"/>
        <v>0.28000000000000003</v>
      </c>
      <c r="AQ15" t="s">
        <v>1800</v>
      </c>
      <c r="AR15">
        <v>1</v>
      </c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</row>
    <row r="16" spans="2:81" x14ac:dyDescent="0.45">
      <c r="B16" t="s">
        <v>1464</v>
      </c>
      <c r="D16" s="14" t="s">
        <v>1566</v>
      </c>
      <c r="E16" s="14">
        <f t="shared" si="0"/>
        <v>17</v>
      </c>
      <c r="F16" s="14">
        <f t="shared" si="6"/>
        <v>8.5</v>
      </c>
      <c r="G16" s="14">
        <f t="shared" si="7"/>
        <v>-8.5</v>
      </c>
      <c r="H16" s="8">
        <f t="shared" si="1"/>
        <v>0.68</v>
      </c>
      <c r="T16" t="s">
        <v>1514</v>
      </c>
      <c r="V16" s="14" t="s">
        <v>1566</v>
      </c>
      <c r="W16" s="14">
        <f t="shared" si="2"/>
        <v>0</v>
      </c>
      <c r="X16" s="8">
        <f t="shared" si="3"/>
        <v>0</v>
      </c>
      <c r="Z16" t="s">
        <v>1671</v>
      </c>
      <c r="AB16" s="14" t="s">
        <v>1566</v>
      </c>
      <c r="AC16" s="14">
        <f t="shared" si="4"/>
        <v>8</v>
      </c>
      <c r="AD16" s="8">
        <f t="shared" si="5"/>
        <v>0.32</v>
      </c>
      <c r="AQ16" t="s">
        <v>1671</v>
      </c>
      <c r="AR16">
        <v>0</v>
      </c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</row>
    <row r="17" spans="2:81" x14ac:dyDescent="0.45">
      <c r="B17" t="s">
        <v>1489</v>
      </c>
      <c r="D17" s="14" t="s">
        <v>1800</v>
      </c>
      <c r="E17" s="14">
        <f t="shared" si="0"/>
        <v>17</v>
      </c>
      <c r="F17" s="14">
        <f t="shared" si="6"/>
        <v>8.5</v>
      </c>
      <c r="G17" s="14">
        <f t="shared" si="7"/>
        <v>-8.5</v>
      </c>
      <c r="H17" s="8">
        <f t="shared" si="1"/>
        <v>0.68</v>
      </c>
      <c r="T17" t="s">
        <v>1619</v>
      </c>
      <c r="V17" s="14" t="s">
        <v>1800</v>
      </c>
      <c r="W17" s="14">
        <f t="shared" si="2"/>
        <v>1</v>
      </c>
      <c r="X17" s="8">
        <f t="shared" si="3"/>
        <v>0.04</v>
      </c>
      <c r="Z17" t="s">
        <v>1876</v>
      </c>
      <c r="AB17" s="14" t="s">
        <v>1800</v>
      </c>
      <c r="AC17" s="14">
        <f t="shared" si="4"/>
        <v>7</v>
      </c>
      <c r="AD17" s="8">
        <f t="shared" si="5"/>
        <v>0.28000000000000003</v>
      </c>
      <c r="AQ17" t="s">
        <v>1827</v>
      </c>
      <c r="AR17">
        <v>2</v>
      </c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</row>
    <row r="18" spans="2:81" x14ac:dyDescent="0.45">
      <c r="B18" t="s">
        <v>1619</v>
      </c>
      <c r="D18" s="14" t="s">
        <v>1671</v>
      </c>
      <c r="E18" s="14">
        <f t="shared" si="0"/>
        <v>16</v>
      </c>
      <c r="F18" s="14">
        <f t="shared" si="6"/>
        <v>8</v>
      </c>
      <c r="G18" s="14">
        <f t="shared" si="7"/>
        <v>-8</v>
      </c>
      <c r="H18" s="8">
        <f t="shared" si="1"/>
        <v>0.64</v>
      </c>
      <c r="T18" t="s">
        <v>1644</v>
      </c>
      <c r="V18" s="14" t="s">
        <v>1671</v>
      </c>
      <c r="W18" s="14">
        <f t="shared" si="2"/>
        <v>0</v>
      </c>
      <c r="X18" s="8">
        <f t="shared" si="3"/>
        <v>0</v>
      </c>
      <c r="Z18" t="s">
        <v>1566</v>
      </c>
      <c r="AB18" s="14" t="s">
        <v>1671</v>
      </c>
      <c r="AC18" s="14">
        <f t="shared" si="4"/>
        <v>9</v>
      </c>
      <c r="AD18" s="8">
        <f t="shared" si="5"/>
        <v>0.36</v>
      </c>
      <c r="AQ18" t="s">
        <v>1852</v>
      </c>
      <c r="AR18">
        <v>0</v>
      </c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</row>
    <row r="19" spans="2:81" x14ac:dyDescent="0.45">
      <c r="B19" t="s">
        <v>1619</v>
      </c>
      <c r="D19" s="14" t="s">
        <v>1827</v>
      </c>
      <c r="E19" s="14">
        <f t="shared" si="0"/>
        <v>15</v>
      </c>
      <c r="F19" s="14">
        <f t="shared" si="6"/>
        <v>7.5</v>
      </c>
      <c r="G19" s="14">
        <f t="shared" si="7"/>
        <v>-7.5</v>
      </c>
      <c r="H19" s="8">
        <f t="shared" si="1"/>
        <v>0.6</v>
      </c>
      <c r="T19" t="s">
        <v>1827</v>
      </c>
      <c r="V19" s="14" t="s">
        <v>1827</v>
      </c>
      <c r="W19" s="14">
        <f t="shared" si="2"/>
        <v>2</v>
      </c>
      <c r="X19" s="8">
        <f t="shared" si="3"/>
        <v>0.08</v>
      </c>
      <c r="Z19" t="s">
        <v>1775</v>
      </c>
      <c r="AB19" s="14" t="s">
        <v>1827</v>
      </c>
      <c r="AC19" s="14">
        <f t="shared" si="4"/>
        <v>8</v>
      </c>
      <c r="AD19" s="8">
        <f t="shared" si="5"/>
        <v>0.32</v>
      </c>
      <c r="AQ19" t="s">
        <v>1698</v>
      </c>
      <c r="AR19">
        <v>1</v>
      </c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</row>
    <row r="20" spans="2:81" x14ac:dyDescent="0.45">
      <c r="B20" t="s">
        <v>1619</v>
      </c>
      <c r="D20" s="14" t="s">
        <v>1852</v>
      </c>
      <c r="E20" s="14">
        <f t="shared" si="0"/>
        <v>12</v>
      </c>
      <c r="F20" s="14">
        <f t="shared" si="6"/>
        <v>6</v>
      </c>
      <c r="G20" s="14">
        <f t="shared" si="7"/>
        <v>-6</v>
      </c>
      <c r="H20" s="8">
        <f t="shared" si="1"/>
        <v>0.48</v>
      </c>
      <c r="T20" t="s">
        <v>1540</v>
      </c>
      <c r="V20" s="14" t="s">
        <v>1852</v>
      </c>
      <c r="W20" s="14">
        <f t="shared" si="2"/>
        <v>0</v>
      </c>
      <c r="X20" s="8">
        <f t="shared" si="3"/>
        <v>0</v>
      </c>
      <c r="Z20" t="s">
        <v>2000</v>
      </c>
      <c r="AB20" s="14" t="s">
        <v>1852</v>
      </c>
      <c r="AC20" s="14">
        <f t="shared" si="4"/>
        <v>13</v>
      </c>
      <c r="AD20" s="8">
        <f t="shared" si="5"/>
        <v>0.52</v>
      </c>
      <c r="AQ20" t="s">
        <v>2000</v>
      </c>
      <c r="AR20">
        <v>0</v>
      </c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</row>
    <row r="21" spans="2:81" x14ac:dyDescent="0.45">
      <c r="B21" t="s">
        <v>1723</v>
      </c>
      <c r="D21" s="14" t="s">
        <v>1698</v>
      </c>
      <c r="E21" s="14">
        <f t="shared" si="0"/>
        <v>13</v>
      </c>
      <c r="F21" s="14">
        <f t="shared" si="6"/>
        <v>6.5</v>
      </c>
      <c r="G21" s="14">
        <f t="shared" si="7"/>
        <v>-6.5</v>
      </c>
      <c r="H21" s="8">
        <f t="shared" si="1"/>
        <v>0.52</v>
      </c>
      <c r="T21" t="s">
        <v>1464</v>
      </c>
      <c r="V21" s="14" t="s">
        <v>1698</v>
      </c>
      <c r="W21" s="14">
        <f t="shared" si="2"/>
        <v>1</v>
      </c>
      <c r="X21" s="8">
        <f t="shared" si="3"/>
        <v>0.04</v>
      </c>
      <c r="Z21" t="s">
        <v>1566</v>
      </c>
      <c r="AB21" s="14" t="s">
        <v>1698</v>
      </c>
      <c r="AC21" s="14">
        <f t="shared" si="4"/>
        <v>11</v>
      </c>
      <c r="AD21" s="8">
        <f t="shared" si="5"/>
        <v>0.44</v>
      </c>
      <c r="AQ21" t="s">
        <v>1876</v>
      </c>
      <c r="AR21">
        <v>12</v>
      </c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</row>
    <row r="22" spans="2:81" x14ac:dyDescent="0.45">
      <c r="B22" t="s">
        <v>1514</v>
      </c>
      <c r="D22" s="14" t="s">
        <v>2000</v>
      </c>
      <c r="E22" s="14">
        <f t="shared" si="0"/>
        <v>14</v>
      </c>
      <c r="F22" s="14">
        <f t="shared" si="6"/>
        <v>7</v>
      </c>
      <c r="G22" s="14">
        <f t="shared" si="7"/>
        <v>-7</v>
      </c>
      <c r="H22" s="8">
        <f t="shared" si="1"/>
        <v>0.56000000000000005</v>
      </c>
      <c r="T22" t="s">
        <v>1644</v>
      </c>
      <c r="V22" s="14" t="s">
        <v>2000</v>
      </c>
      <c r="W22" s="14">
        <f t="shared" si="2"/>
        <v>0</v>
      </c>
      <c r="X22" s="8">
        <f t="shared" si="3"/>
        <v>0</v>
      </c>
      <c r="Z22" t="s">
        <v>1775</v>
      </c>
      <c r="AB22" s="14" t="s">
        <v>2000</v>
      </c>
      <c r="AC22" s="14">
        <f t="shared" si="4"/>
        <v>7</v>
      </c>
      <c r="AD22" s="8">
        <f t="shared" si="5"/>
        <v>0.28000000000000003</v>
      </c>
      <c r="AQ22" t="s">
        <v>1902</v>
      </c>
      <c r="AR22">
        <v>1</v>
      </c>
      <c r="AT22" t="s">
        <v>2003</v>
      </c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</row>
    <row r="23" spans="2:81" x14ac:dyDescent="0.45">
      <c r="B23" t="s">
        <v>2000</v>
      </c>
      <c r="D23" s="14" t="s">
        <v>1876</v>
      </c>
      <c r="E23" s="14">
        <f t="shared" si="0"/>
        <v>9</v>
      </c>
      <c r="F23" s="14">
        <f t="shared" si="6"/>
        <v>4.5</v>
      </c>
      <c r="G23" s="14">
        <f t="shared" si="7"/>
        <v>-4.5</v>
      </c>
      <c r="H23" s="8">
        <f t="shared" si="1"/>
        <v>0.36</v>
      </c>
      <c r="T23" t="s">
        <v>1698</v>
      </c>
      <c r="V23" s="14" t="s">
        <v>1876</v>
      </c>
      <c r="W23" s="14">
        <f t="shared" si="2"/>
        <v>12</v>
      </c>
      <c r="X23" s="8">
        <f t="shared" si="3"/>
        <v>0.48</v>
      </c>
      <c r="Z23" t="s">
        <v>1852</v>
      </c>
      <c r="AB23" s="14" t="s">
        <v>1876</v>
      </c>
      <c r="AC23" s="14">
        <f t="shared" si="4"/>
        <v>4</v>
      </c>
      <c r="AD23" s="8">
        <f t="shared" si="5"/>
        <v>0.16</v>
      </c>
      <c r="AQ23" t="s">
        <v>1723</v>
      </c>
      <c r="AR23">
        <v>3</v>
      </c>
      <c r="AT23">
        <f>SUM(AR6:AR23)</f>
        <v>57</v>
      </c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</row>
    <row r="24" spans="2:81" x14ac:dyDescent="0.45">
      <c r="B24" t="s">
        <v>2000</v>
      </c>
      <c r="D24" s="14" t="s">
        <v>1902</v>
      </c>
      <c r="E24" s="14">
        <f t="shared" si="0"/>
        <v>14</v>
      </c>
      <c r="F24" s="14">
        <f t="shared" si="6"/>
        <v>7</v>
      </c>
      <c r="G24" s="14">
        <f t="shared" si="7"/>
        <v>-7</v>
      </c>
      <c r="H24" s="8">
        <f t="shared" si="1"/>
        <v>0.56000000000000005</v>
      </c>
      <c r="T24" t="s">
        <v>1748</v>
      </c>
      <c r="V24" s="14" t="s">
        <v>1902</v>
      </c>
      <c r="W24" s="14">
        <f t="shared" si="2"/>
        <v>1</v>
      </c>
      <c r="X24" s="8">
        <f t="shared" si="3"/>
        <v>0.04</v>
      </c>
      <c r="Z24" t="s">
        <v>1723</v>
      </c>
      <c r="AB24" s="14" t="s">
        <v>1902</v>
      </c>
      <c r="AC24" s="14">
        <f t="shared" si="4"/>
        <v>10</v>
      </c>
      <c r="AD24" s="8">
        <f t="shared" si="5"/>
        <v>0.4</v>
      </c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</row>
    <row r="25" spans="2:81" x14ac:dyDescent="0.45">
      <c r="B25" t="s">
        <v>1644</v>
      </c>
      <c r="D25" s="14" t="s">
        <v>1723</v>
      </c>
      <c r="E25" s="14">
        <f t="shared" si="0"/>
        <v>16</v>
      </c>
      <c r="F25" s="14">
        <f t="shared" si="6"/>
        <v>8</v>
      </c>
      <c r="G25" s="14">
        <f t="shared" si="7"/>
        <v>-8</v>
      </c>
      <c r="H25" s="8">
        <f t="shared" si="1"/>
        <v>0.64</v>
      </c>
      <c r="T25" t="s">
        <v>1876</v>
      </c>
      <c r="V25" s="14" t="s">
        <v>1723</v>
      </c>
      <c r="W25" s="14">
        <f t="shared" si="2"/>
        <v>3</v>
      </c>
      <c r="X25" s="8">
        <f t="shared" si="3"/>
        <v>0.12</v>
      </c>
      <c r="Z25" t="s">
        <v>1775</v>
      </c>
      <c r="AB25" s="14" t="s">
        <v>1723</v>
      </c>
      <c r="AC25" s="14">
        <f t="shared" si="4"/>
        <v>6</v>
      </c>
      <c r="AD25" s="8">
        <f t="shared" si="5"/>
        <v>0.24</v>
      </c>
      <c r="AQ25" t="s">
        <v>2</v>
      </c>
      <c r="AR25" t="s">
        <v>1449</v>
      </c>
      <c r="AT25" t="s">
        <v>1965</v>
      </c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</row>
    <row r="26" spans="2:81" x14ac:dyDescent="0.45">
      <c r="B26" t="s">
        <v>1644</v>
      </c>
      <c r="T26" t="s">
        <v>1464</v>
      </c>
      <c r="Z26" t="s">
        <v>1698</v>
      </c>
      <c r="AQ26" t="s">
        <v>1619</v>
      </c>
      <c r="AR26">
        <v>17</v>
      </c>
      <c r="AT26">
        <f>SUM(AR26:AR43)</f>
        <v>263</v>
      </c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</row>
    <row r="27" spans="2:81" x14ac:dyDescent="0.45">
      <c r="B27" t="s">
        <v>1775</v>
      </c>
      <c r="D27" s="14"/>
      <c r="E27" s="14">
        <f>SUM(E8:E25)</f>
        <v>263</v>
      </c>
      <c r="F27" s="14"/>
      <c r="G27" s="14"/>
      <c r="H27" s="14"/>
      <c r="T27" t="s">
        <v>1464</v>
      </c>
      <c r="V27">
        <f>SUM(W8:W25)</f>
        <v>57</v>
      </c>
      <c r="Z27" t="s">
        <v>1852</v>
      </c>
      <c r="AB27">
        <f>SUM(AC8:AC25)</f>
        <v>126</v>
      </c>
      <c r="AQ27" t="s">
        <v>1489</v>
      </c>
      <c r="AR27">
        <v>13</v>
      </c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</row>
    <row r="28" spans="2:81" x14ac:dyDescent="0.45">
      <c r="B28" t="s">
        <v>1698</v>
      </c>
      <c r="D28" s="14"/>
      <c r="E28" s="14"/>
      <c r="F28" s="14"/>
      <c r="G28" s="14"/>
      <c r="H28" s="8"/>
      <c r="T28" t="s">
        <v>1514</v>
      </c>
      <c r="Z28" t="s">
        <v>1464</v>
      </c>
      <c r="AQ28" t="s">
        <v>1514</v>
      </c>
      <c r="AR28">
        <v>18</v>
      </c>
      <c r="AT28" t="s">
        <v>2004</v>
      </c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</row>
    <row r="29" spans="2:81" x14ac:dyDescent="0.45">
      <c r="B29" t="s">
        <v>1902</v>
      </c>
      <c r="D29" s="14"/>
      <c r="E29" s="14"/>
      <c r="F29" s="14"/>
      <c r="G29" s="14"/>
      <c r="H29" s="8"/>
      <c r="T29" t="s">
        <v>1514</v>
      </c>
      <c r="Z29" t="s">
        <v>2000</v>
      </c>
      <c r="AQ29" t="s">
        <v>1464</v>
      </c>
      <c r="AR29">
        <v>16</v>
      </c>
      <c r="AT29">
        <f>SUM(AR46:AR63)</f>
        <v>126</v>
      </c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</row>
    <row r="30" spans="2:81" x14ac:dyDescent="0.45">
      <c r="B30" t="s">
        <v>2000</v>
      </c>
      <c r="D30" s="14"/>
      <c r="E30" s="14"/>
      <c r="F30" s="14"/>
      <c r="G30" s="14"/>
      <c r="H30" s="8"/>
      <c r="T30" t="s">
        <v>1592</v>
      </c>
      <c r="Z30" t="s">
        <v>1698</v>
      </c>
      <c r="AQ30" t="s">
        <v>1748</v>
      </c>
      <c r="AR30">
        <v>21</v>
      </c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</row>
    <row r="31" spans="2:81" x14ac:dyDescent="0.45">
      <c r="B31" t="s">
        <v>1514</v>
      </c>
      <c r="D31" s="14"/>
      <c r="E31" s="14"/>
      <c r="F31" s="14"/>
      <c r="G31" s="14"/>
      <c r="H31" s="8"/>
      <c r="T31" t="s">
        <v>1619</v>
      </c>
      <c r="Z31" t="s">
        <v>1775</v>
      </c>
      <c r="AQ31" t="s">
        <v>1540</v>
      </c>
      <c r="AR31">
        <v>15</v>
      </c>
      <c r="AT31" t="s">
        <v>2005</v>
      </c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</row>
    <row r="32" spans="2:81" x14ac:dyDescent="0.45">
      <c r="B32" t="s">
        <v>1800</v>
      </c>
      <c r="D32" s="14"/>
      <c r="E32" s="14"/>
      <c r="F32" s="14"/>
      <c r="G32" s="14"/>
      <c r="H32" s="8"/>
      <c r="T32" t="s">
        <v>1619</v>
      </c>
      <c r="Z32" t="s">
        <v>1566</v>
      </c>
      <c r="AQ32" t="s">
        <v>1775</v>
      </c>
      <c r="AR32">
        <v>11</v>
      </c>
      <c r="AT32">
        <f>SUM(AT29,AT26,AT23)</f>
        <v>446</v>
      </c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</row>
    <row r="33" spans="2:81" x14ac:dyDescent="0.45">
      <c r="B33" t="s">
        <v>1800</v>
      </c>
      <c r="D33" s="14"/>
      <c r="E33" s="14"/>
      <c r="F33" s="14"/>
      <c r="G33" s="14"/>
      <c r="H33" s="8"/>
      <c r="T33" t="s">
        <v>1644</v>
      </c>
      <c r="Z33" t="s">
        <v>1671</v>
      </c>
      <c r="AQ33" t="s">
        <v>1644</v>
      </c>
      <c r="AR33">
        <v>9</v>
      </c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</row>
    <row r="34" spans="2:81" x14ac:dyDescent="0.45">
      <c r="B34" t="s">
        <v>1876</v>
      </c>
      <c r="D34" s="14"/>
      <c r="E34" s="14"/>
      <c r="F34" s="14"/>
      <c r="G34" s="14"/>
      <c r="H34" s="8"/>
      <c r="T34" t="s">
        <v>1644</v>
      </c>
      <c r="Z34" t="s">
        <v>1902</v>
      </c>
      <c r="AQ34" t="s">
        <v>1566</v>
      </c>
      <c r="AR34">
        <v>17</v>
      </c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</row>
    <row r="35" spans="2:81" x14ac:dyDescent="0.45">
      <c r="B35" t="s">
        <v>1464</v>
      </c>
      <c r="D35" s="14"/>
      <c r="E35" s="14"/>
      <c r="F35" s="14"/>
      <c r="G35" s="14"/>
      <c r="H35" s="8"/>
      <c r="T35" t="s">
        <v>1644</v>
      </c>
      <c r="Z35" t="s">
        <v>1902</v>
      </c>
      <c r="AQ35" t="s">
        <v>1800</v>
      </c>
      <c r="AR35">
        <v>17</v>
      </c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</row>
    <row r="36" spans="2:81" x14ac:dyDescent="0.45">
      <c r="B36" t="s">
        <v>1514</v>
      </c>
      <c r="D36" s="14"/>
      <c r="E36" s="14"/>
      <c r="F36" s="14"/>
      <c r="G36" s="14"/>
      <c r="H36" s="8"/>
      <c r="T36" t="s">
        <v>1748</v>
      </c>
      <c r="Z36" t="s">
        <v>1800</v>
      </c>
      <c r="AQ36" t="s">
        <v>1671</v>
      </c>
      <c r="AR36">
        <v>16</v>
      </c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</row>
    <row r="37" spans="2:81" x14ac:dyDescent="0.45">
      <c r="B37" t="s">
        <v>1566</v>
      </c>
      <c r="D37" s="14"/>
      <c r="E37" s="14"/>
      <c r="F37" s="14"/>
      <c r="G37" s="14"/>
      <c r="H37" s="8"/>
      <c r="T37" t="s">
        <v>1876</v>
      </c>
      <c r="Z37" t="s">
        <v>1902</v>
      </c>
      <c r="AQ37" t="s">
        <v>1827</v>
      </c>
      <c r="AR37">
        <v>15</v>
      </c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</row>
    <row r="38" spans="2:81" x14ac:dyDescent="0.45">
      <c r="B38" t="s">
        <v>1619</v>
      </c>
      <c r="D38" s="14"/>
      <c r="E38" s="14"/>
      <c r="F38" s="14"/>
      <c r="G38" s="14"/>
      <c r="H38" s="8"/>
      <c r="T38" t="s">
        <v>1876</v>
      </c>
      <c r="Z38" t="s">
        <v>1852</v>
      </c>
      <c r="AQ38" t="s">
        <v>1852</v>
      </c>
      <c r="AR38">
        <v>12</v>
      </c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</row>
    <row r="39" spans="2:81" x14ac:dyDescent="0.45">
      <c r="B39" t="s">
        <v>1644</v>
      </c>
      <c r="D39" s="14"/>
      <c r="E39" s="14"/>
      <c r="F39" s="14"/>
      <c r="G39" s="14"/>
      <c r="H39" s="8"/>
      <c r="T39" t="s">
        <v>1540</v>
      </c>
      <c r="Z39" t="s">
        <v>1489</v>
      </c>
      <c r="AQ39" t="s">
        <v>1698</v>
      </c>
      <c r="AR39">
        <v>13</v>
      </c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</row>
    <row r="40" spans="2:81" x14ac:dyDescent="0.45">
      <c r="B40" t="s">
        <v>1698</v>
      </c>
      <c r="D40" s="14"/>
      <c r="E40" s="14"/>
      <c r="F40" s="14"/>
      <c r="G40" s="14"/>
      <c r="H40" s="8"/>
      <c r="T40" t="s">
        <v>1540</v>
      </c>
      <c r="Z40" t="s">
        <v>1852</v>
      </c>
      <c r="AQ40" t="s">
        <v>2000</v>
      </c>
      <c r="AR40">
        <v>14</v>
      </c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</row>
    <row r="41" spans="2:81" x14ac:dyDescent="0.45">
      <c r="B41" t="s">
        <v>1723</v>
      </c>
      <c r="D41" s="14"/>
      <c r="E41" s="14"/>
      <c r="F41" s="14"/>
      <c r="G41" s="14"/>
      <c r="H41" s="8"/>
      <c r="T41" t="s">
        <v>1540</v>
      </c>
      <c r="Z41" t="s">
        <v>1775</v>
      </c>
      <c r="AQ41" t="s">
        <v>1876</v>
      </c>
      <c r="AR41">
        <v>9</v>
      </c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</row>
    <row r="42" spans="2:81" x14ac:dyDescent="0.45">
      <c r="B42" t="s">
        <v>1800</v>
      </c>
      <c r="D42" s="14"/>
      <c r="E42" s="14"/>
      <c r="F42" s="14"/>
      <c r="G42" s="14"/>
      <c r="H42" s="8"/>
      <c r="T42" t="s">
        <v>1540</v>
      </c>
      <c r="Z42" t="s">
        <v>1852</v>
      </c>
      <c r="AQ42" t="s">
        <v>1902</v>
      </c>
      <c r="AR42">
        <v>14</v>
      </c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</row>
    <row r="43" spans="2:81" x14ac:dyDescent="0.45">
      <c r="B43" t="s">
        <v>1876</v>
      </c>
      <c r="D43" s="14"/>
      <c r="E43" s="14"/>
      <c r="F43" s="14"/>
      <c r="G43" s="14"/>
      <c r="H43" s="8"/>
      <c r="T43" t="s">
        <v>1592</v>
      </c>
      <c r="Z43" t="s">
        <v>1698</v>
      </c>
      <c r="AQ43" t="s">
        <v>1723</v>
      </c>
      <c r="AR43">
        <v>16</v>
      </c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</row>
    <row r="44" spans="2:81" x14ac:dyDescent="0.45">
      <c r="B44" t="s">
        <v>1902</v>
      </c>
      <c r="D44" s="14"/>
      <c r="E44" s="14"/>
      <c r="F44" s="14"/>
      <c r="G44" s="14"/>
      <c r="H44" s="8"/>
      <c r="T44" t="s">
        <v>1619</v>
      </c>
      <c r="Z44" t="s">
        <v>1775</v>
      </c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</row>
    <row r="45" spans="2:81" x14ac:dyDescent="0.45">
      <c r="B45" t="s">
        <v>1489</v>
      </c>
      <c r="E45" s="14">
        <f>COUNTIF($T$7:$T$67,D45)</f>
        <v>0</v>
      </c>
      <c r="F45" s="14"/>
      <c r="G45" s="14"/>
      <c r="H45" s="8">
        <f>E45/25</f>
        <v>0</v>
      </c>
      <c r="T45" t="s">
        <v>1723</v>
      </c>
      <c r="Z45" t="s">
        <v>1800</v>
      </c>
      <c r="AQ45" t="s">
        <v>2</v>
      </c>
      <c r="AR45" t="s">
        <v>1449</v>
      </c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</row>
    <row r="46" spans="2:81" x14ac:dyDescent="0.45">
      <c r="B46" t="s">
        <v>1827</v>
      </c>
      <c r="T46" t="s">
        <v>1723</v>
      </c>
      <c r="Z46" t="s">
        <v>2000</v>
      </c>
      <c r="AQ46" t="s">
        <v>1619</v>
      </c>
      <c r="AR46">
        <v>1</v>
      </c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</row>
    <row r="47" spans="2:81" x14ac:dyDescent="0.45">
      <c r="B47" t="s">
        <v>1723</v>
      </c>
      <c r="T47" t="s">
        <v>1723</v>
      </c>
      <c r="Z47" t="s">
        <v>1671</v>
      </c>
      <c r="AQ47" t="s">
        <v>1489</v>
      </c>
      <c r="AR47">
        <v>10</v>
      </c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</row>
    <row r="48" spans="2:81" x14ac:dyDescent="0.45">
      <c r="B48" t="s">
        <v>1464</v>
      </c>
      <c r="T48" t="s">
        <v>1827</v>
      </c>
      <c r="Z48" t="s">
        <v>1723</v>
      </c>
      <c r="AQ48" t="s">
        <v>1514</v>
      </c>
      <c r="AR48">
        <v>2</v>
      </c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</row>
    <row r="49" spans="2:81" x14ac:dyDescent="0.45">
      <c r="B49" t="s">
        <v>1540</v>
      </c>
      <c r="T49" t="s">
        <v>1876</v>
      </c>
      <c r="Z49" t="s">
        <v>1464</v>
      </c>
      <c r="AQ49" t="s">
        <v>1464</v>
      </c>
      <c r="AR49">
        <v>3</v>
      </c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</row>
    <row r="50" spans="2:81" x14ac:dyDescent="0.45">
      <c r="B50" t="s">
        <v>1671</v>
      </c>
      <c r="T50" t="s">
        <v>1876</v>
      </c>
      <c r="Z50" t="s">
        <v>1644</v>
      </c>
      <c r="AQ50" t="s">
        <v>1748</v>
      </c>
      <c r="AR50">
        <v>2</v>
      </c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</row>
    <row r="51" spans="2:81" x14ac:dyDescent="0.45">
      <c r="B51" t="s">
        <v>1723</v>
      </c>
      <c r="T51" t="s">
        <v>1464</v>
      </c>
      <c r="Z51" t="s">
        <v>1723</v>
      </c>
      <c r="AQ51" t="s">
        <v>1540</v>
      </c>
      <c r="AR51">
        <v>4</v>
      </c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</row>
    <row r="52" spans="2:81" x14ac:dyDescent="0.45">
      <c r="B52" t="s">
        <v>1827</v>
      </c>
      <c r="T52" t="s">
        <v>1540</v>
      </c>
      <c r="Z52" t="s">
        <v>1827</v>
      </c>
      <c r="AQ52" t="s">
        <v>1775</v>
      </c>
      <c r="AR52">
        <v>14</v>
      </c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</row>
    <row r="53" spans="2:81" x14ac:dyDescent="0.45">
      <c r="B53" t="s">
        <v>1723</v>
      </c>
      <c r="T53" t="s">
        <v>1592</v>
      </c>
      <c r="Z53" t="s">
        <v>1902</v>
      </c>
      <c r="AQ53" t="s">
        <v>1644</v>
      </c>
      <c r="AR53">
        <v>7</v>
      </c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</row>
    <row r="54" spans="2:81" x14ac:dyDescent="0.45">
      <c r="B54" t="s">
        <v>1748</v>
      </c>
      <c r="T54" t="s">
        <v>1619</v>
      </c>
      <c r="Z54" t="s">
        <v>1902</v>
      </c>
      <c r="AQ54" t="s">
        <v>1566</v>
      </c>
      <c r="AR54">
        <v>8</v>
      </c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</row>
    <row r="55" spans="2:81" x14ac:dyDescent="0.45">
      <c r="B55" t="s">
        <v>1852</v>
      </c>
      <c r="T55" t="s">
        <v>1644</v>
      </c>
      <c r="Z55" t="s">
        <v>1464</v>
      </c>
      <c r="AQ55" t="s">
        <v>1800</v>
      </c>
      <c r="AR55">
        <v>7</v>
      </c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</row>
    <row r="56" spans="2:81" x14ac:dyDescent="0.45">
      <c r="B56" t="s">
        <v>1876</v>
      </c>
      <c r="T56" t="s">
        <v>1876</v>
      </c>
      <c r="Z56" t="s">
        <v>1489</v>
      </c>
      <c r="AQ56" t="s">
        <v>1671</v>
      </c>
      <c r="AR56">
        <v>9</v>
      </c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</row>
    <row r="57" spans="2:81" x14ac:dyDescent="0.45">
      <c r="B57" t="s">
        <v>1827</v>
      </c>
      <c r="T57" t="s">
        <v>1902</v>
      </c>
      <c r="Z57" t="s">
        <v>1698</v>
      </c>
      <c r="AQ57" t="s">
        <v>1827</v>
      </c>
      <c r="AR57">
        <v>8</v>
      </c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</row>
    <row r="58" spans="2:81" x14ac:dyDescent="0.45">
      <c r="B58" t="s">
        <v>1876</v>
      </c>
      <c r="T58" t="s">
        <v>1464</v>
      </c>
      <c r="Z58" t="s">
        <v>1800</v>
      </c>
      <c r="AQ58" t="s">
        <v>1852</v>
      </c>
      <c r="AR58">
        <v>13</v>
      </c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</row>
    <row r="59" spans="2:81" x14ac:dyDescent="0.45">
      <c r="B59" t="s">
        <v>2000</v>
      </c>
      <c r="T59" t="s">
        <v>1489</v>
      </c>
      <c r="Z59" t="s">
        <v>1540</v>
      </c>
      <c r="AQ59" t="s">
        <v>1698</v>
      </c>
      <c r="AR59">
        <v>11</v>
      </c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</row>
    <row r="60" spans="2:81" x14ac:dyDescent="0.45">
      <c r="B60" t="s">
        <v>1748</v>
      </c>
      <c r="T60" t="s">
        <v>1489</v>
      </c>
      <c r="Z60" t="s">
        <v>1748</v>
      </c>
      <c r="AQ60" t="s">
        <v>2000</v>
      </c>
      <c r="AR60">
        <v>7</v>
      </c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</row>
    <row r="61" spans="2:81" x14ac:dyDescent="0.45">
      <c r="B61" t="s">
        <v>1514</v>
      </c>
      <c r="T61" t="s">
        <v>1514</v>
      </c>
      <c r="Z61" t="s">
        <v>1748</v>
      </c>
      <c r="AQ61" t="s">
        <v>1876</v>
      </c>
      <c r="AR61">
        <v>4</v>
      </c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</row>
    <row r="62" spans="2:81" x14ac:dyDescent="0.45">
      <c r="B62" t="s">
        <v>2000</v>
      </c>
      <c r="T62" t="s">
        <v>1514</v>
      </c>
      <c r="Z62" t="s">
        <v>1775</v>
      </c>
      <c r="AQ62" t="s">
        <v>1902</v>
      </c>
      <c r="AR62">
        <v>10</v>
      </c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</row>
    <row r="63" spans="2:81" x14ac:dyDescent="0.45">
      <c r="B63" t="s">
        <v>1827</v>
      </c>
      <c r="T63" t="s">
        <v>1592</v>
      </c>
      <c r="Z63" t="s">
        <v>1775</v>
      </c>
      <c r="AQ63" t="s">
        <v>1723</v>
      </c>
      <c r="AR63">
        <v>6</v>
      </c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</row>
    <row r="64" spans="2:81" x14ac:dyDescent="0.45">
      <c r="B64" t="s">
        <v>1464</v>
      </c>
      <c r="T64" t="s">
        <v>1619</v>
      </c>
      <c r="Z64" t="s">
        <v>1775</v>
      </c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</row>
    <row r="65" spans="2:81" x14ac:dyDescent="0.45">
      <c r="B65" t="s">
        <v>1514</v>
      </c>
      <c r="T65" t="s">
        <v>1800</v>
      </c>
      <c r="Z65" t="s">
        <v>1489</v>
      </c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</row>
    <row r="66" spans="2:81" x14ac:dyDescent="0.45">
      <c r="B66" t="s">
        <v>1619</v>
      </c>
      <c r="T66" t="s">
        <v>1876</v>
      </c>
      <c r="Z66" t="s">
        <v>1566</v>
      </c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</row>
    <row r="67" spans="2:81" x14ac:dyDescent="0.45">
      <c r="B67" t="s">
        <v>1800</v>
      </c>
      <c r="T67" t="s">
        <v>1876</v>
      </c>
      <c r="Z67" t="s">
        <v>1902</v>
      </c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</row>
    <row r="68" spans="2:81" x14ac:dyDescent="0.45">
      <c r="B68" t="s">
        <v>1902</v>
      </c>
      <c r="Z68" t="s">
        <v>1489</v>
      </c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</row>
    <row r="69" spans="2:81" x14ac:dyDescent="0.45">
      <c r="B69" t="s">
        <v>1540</v>
      </c>
      <c r="Z69" t="s">
        <v>1514</v>
      </c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</row>
    <row r="70" spans="2:81" x14ac:dyDescent="0.45">
      <c r="B70" t="s">
        <v>1800</v>
      </c>
      <c r="Z70" t="s">
        <v>1800</v>
      </c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</row>
    <row r="71" spans="2:81" x14ac:dyDescent="0.45">
      <c r="B71" t="s">
        <v>1464</v>
      </c>
      <c r="Z71" t="s">
        <v>1827</v>
      </c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</row>
    <row r="72" spans="2:81" x14ac:dyDescent="0.45">
      <c r="B72" t="s">
        <v>1723</v>
      </c>
      <c r="Z72" t="s">
        <v>1852</v>
      </c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</row>
    <row r="73" spans="2:81" x14ac:dyDescent="0.45">
      <c r="B73" t="s">
        <v>1566</v>
      </c>
      <c r="Z73" t="s">
        <v>1876</v>
      </c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</row>
    <row r="74" spans="2:81" x14ac:dyDescent="0.45">
      <c r="B74" t="s">
        <v>1800</v>
      </c>
      <c r="Z74" t="s">
        <v>1489</v>
      </c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</row>
    <row r="75" spans="2:81" x14ac:dyDescent="0.45">
      <c r="B75" t="s">
        <v>1876</v>
      </c>
      <c r="Z75" t="s">
        <v>1644</v>
      </c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</row>
    <row r="76" spans="2:81" x14ac:dyDescent="0.45">
      <c r="B76" t="s">
        <v>2000</v>
      </c>
      <c r="Z76" t="s">
        <v>1775</v>
      </c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</row>
    <row r="77" spans="2:81" x14ac:dyDescent="0.45">
      <c r="B77" t="s">
        <v>1644</v>
      </c>
      <c r="Z77" t="s">
        <v>1800</v>
      </c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</row>
    <row r="78" spans="2:81" x14ac:dyDescent="0.45">
      <c r="B78" t="s">
        <v>1671</v>
      </c>
      <c r="Z78" t="s">
        <v>1489</v>
      </c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</row>
    <row r="79" spans="2:81" x14ac:dyDescent="0.45">
      <c r="B79" t="s">
        <v>1902</v>
      </c>
      <c r="Z79" t="s">
        <v>1566</v>
      </c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</row>
    <row r="80" spans="2:81" x14ac:dyDescent="0.45">
      <c r="B80" t="s">
        <v>2000</v>
      </c>
      <c r="Z80" t="s">
        <v>1723</v>
      </c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</row>
    <row r="81" spans="2:81" x14ac:dyDescent="0.45">
      <c r="B81" t="s">
        <v>1619</v>
      </c>
      <c r="Z81" t="s">
        <v>1902</v>
      </c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</row>
    <row r="82" spans="2:81" x14ac:dyDescent="0.45">
      <c r="B82" t="s">
        <v>1723</v>
      </c>
      <c r="Z82" t="s">
        <v>1566</v>
      </c>
      <c r="AV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</row>
    <row r="83" spans="2:81" ht="18" x14ac:dyDescent="0.55000000000000004">
      <c r="B83" t="s">
        <v>1800</v>
      </c>
      <c r="Z83" t="s">
        <v>1902</v>
      </c>
      <c r="AV83" s="34"/>
      <c r="AW83" s="38" t="s">
        <v>2006</v>
      </c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8" t="s">
        <v>2012</v>
      </c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</row>
    <row r="84" spans="2:81" ht="18" x14ac:dyDescent="0.55000000000000004">
      <c r="B84" t="s">
        <v>1827</v>
      </c>
      <c r="Z84" t="s">
        <v>1514</v>
      </c>
      <c r="AV84" s="34"/>
      <c r="AW84" s="37" t="s">
        <v>2007</v>
      </c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K84" s="37" t="s">
        <v>2013</v>
      </c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</row>
    <row r="85" spans="2:81" ht="18" x14ac:dyDescent="0.55000000000000004">
      <c r="B85" t="s">
        <v>1902</v>
      </c>
      <c r="Z85" t="s">
        <v>2000</v>
      </c>
      <c r="AV85" s="34"/>
      <c r="AW85" s="36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7" t="s">
        <v>2008</v>
      </c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</row>
    <row r="86" spans="2:81" ht="18" x14ac:dyDescent="0.55000000000000004">
      <c r="B86" t="s">
        <v>1775</v>
      </c>
      <c r="Z86" t="s">
        <v>1671</v>
      </c>
      <c r="AV86" s="34"/>
      <c r="AW86" s="38" t="s">
        <v>2011</v>
      </c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</row>
    <row r="87" spans="2:81" ht="18" x14ac:dyDescent="0.55000000000000004">
      <c r="B87" t="s">
        <v>1902</v>
      </c>
      <c r="Z87" t="s">
        <v>1698</v>
      </c>
      <c r="AV87" s="34"/>
      <c r="AW87" s="37" t="s">
        <v>2009</v>
      </c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</row>
    <row r="88" spans="2:81" ht="18" x14ac:dyDescent="0.55000000000000004">
      <c r="B88" t="s">
        <v>1489</v>
      </c>
      <c r="Z88" t="s">
        <v>1775</v>
      </c>
      <c r="AV88" s="34"/>
      <c r="AW88" s="37" t="s">
        <v>2010</v>
      </c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</row>
    <row r="89" spans="2:81" ht="18" x14ac:dyDescent="0.55000000000000004">
      <c r="B89" t="s">
        <v>1540</v>
      </c>
      <c r="Z89" t="s">
        <v>1775</v>
      </c>
      <c r="AV89" s="34"/>
      <c r="AW89" s="35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</row>
    <row r="90" spans="2:81" x14ac:dyDescent="0.45">
      <c r="B90" t="s">
        <v>1566</v>
      </c>
      <c r="Z90" t="s">
        <v>1644</v>
      </c>
      <c r="AV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</row>
    <row r="91" spans="2:81" x14ac:dyDescent="0.45">
      <c r="B91" t="s">
        <v>1698</v>
      </c>
      <c r="Z91" t="s">
        <v>1827</v>
      </c>
      <c r="AV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</row>
    <row r="92" spans="2:81" x14ac:dyDescent="0.45">
      <c r="B92" t="s">
        <v>1748</v>
      </c>
      <c r="Z92" t="s">
        <v>1827</v>
      </c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</row>
    <row r="93" spans="2:81" x14ac:dyDescent="0.45">
      <c r="B93" t="s">
        <v>1876</v>
      </c>
      <c r="Z93" t="s">
        <v>1489</v>
      </c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</row>
    <row r="94" spans="2:81" x14ac:dyDescent="0.45">
      <c r="B94" t="s">
        <v>1540</v>
      </c>
      <c r="Z94" t="s">
        <v>1671</v>
      </c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</row>
    <row r="95" spans="2:81" x14ac:dyDescent="0.45">
      <c r="B95" t="s">
        <v>1566</v>
      </c>
      <c r="Z95" t="s">
        <v>1723</v>
      </c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</row>
    <row r="96" spans="2:81" x14ac:dyDescent="0.45">
      <c r="B96" t="s">
        <v>1619</v>
      </c>
      <c r="Z96" t="s">
        <v>1800</v>
      </c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</row>
    <row r="97" spans="2:81" x14ac:dyDescent="0.45">
      <c r="B97" t="s">
        <v>1566</v>
      </c>
      <c r="Z97" t="s">
        <v>1489</v>
      </c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</row>
    <row r="98" spans="2:81" x14ac:dyDescent="0.45">
      <c r="B98" t="s">
        <v>1566</v>
      </c>
      <c r="Z98" t="s">
        <v>1489</v>
      </c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</row>
    <row r="99" spans="2:81" x14ac:dyDescent="0.45">
      <c r="B99" t="s">
        <v>1619</v>
      </c>
      <c r="Z99" t="s">
        <v>1671</v>
      </c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</row>
    <row r="100" spans="2:81" x14ac:dyDescent="0.45">
      <c r="B100" t="s">
        <v>1619</v>
      </c>
      <c r="Z100" t="s">
        <v>1723</v>
      </c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</row>
    <row r="101" spans="2:81" x14ac:dyDescent="0.45">
      <c r="B101" t="s">
        <v>1723</v>
      </c>
      <c r="Z101" t="s">
        <v>1800</v>
      </c>
    </row>
    <row r="102" spans="2:81" x14ac:dyDescent="0.45">
      <c r="B102" t="s">
        <v>1775</v>
      </c>
      <c r="Z102" t="s">
        <v>1827</v>
      </c>
    </row>
    <row r="103" spans="2:81" x14ac:dyDescent="0.45">
      <c r="B103" t="s">
        <v>1723</v>
      </c>
      <c r="Z103" t="s">
        <v>1852</v>
      </c>
    </row>
    <row r="104" spans="2:81" x14ac:dyDescent="0.45">
      <c r="B104" t="s">
        <v>1748</v>
      </c>
      <c r="Z104" t="s">
        <v>1902</v>
      </c>
    </row>
    <row r="105" spans="2:81" x14ac:dyDescent="0.45">
      <c r="B105" t="s">
        <v>1800</v>
      </c>
      <c r="Z105" t="s">
        <v>1489</v>
      </c>
    </row>
    <row r="106" spans="2:81" x14ac:dyDescent="0.45">
      <c r="B106" t="s">
        <v>1827</v>
      </c>
      <c r="Z106" t="s">
        <v>1827</v>
      </c>
    </row>
    <row r="107" spans="2:81" x14ac:dyDescent="0.45">
      <c r="B107" t="s">
        <v>1464</v>
      </c>
      <c r="Z107" t="s">
        <v>1827</v>
      </c>
    </row>
    <row r="108" spans="2:81" x14ac:dyDescent="0.45">
      <c r="B108" t="s">
        <v>1800</v>
      </c>
      <c r="Z108" t="s">
        <v>1827</v>
      </c>
    </row>
    <row r="109" spans="2:81" x14ac:dyDescent="0.45">
      <c r="B109" t="s">
        <v>1489</v>
      </c>
      <c r="Z109" t="s">
        <v>1876</v>
      </c>
    </row>
    <row r="110" spans="2:81" x14ac:dyDescent="0.45">
      <c r="B110" t="s">
        <v>1489</v>
      </c>
      <c r="Z110" t="s">
        <v>1876</v>
      </c>
    </row>
    <row r="111" spans="2:81" x14ac:dyDescent="0.45">
      <c r="B111" t="s">
        <v>1489</v>
      </c>
      <c r="Z111" t="s">
        <v>1902</v>
      </c>
    </row>
    <row r="112" spans="2:81" x14ac:dyDescent="0.45">
      <c r="B112" t="s">
        <v>1540</v>
      </c>
      <c r="Z112" t="s">
        <v>1540</v>
      </c>
    </row>
    <row r="113" spans="2:26" x14ac:dyDescent="0.45">
      <c r="B113" t="s">
        <v>1748</v>
      </c>
      <c r="Z113" t="s">
        <v>1540</v>
      </c>
    </row>
    <row r="114" spans="2:26" x14ac:dyDescent="0.45">
      <c r="B114" t="s">
        <v>1671</v>
      </c>
      <c r="Z114" t="s">
        <v>1566</v>
      </c>
    </row>
    <row r="115" spans="2:26" x14ac:dyDescent="0.45">
      <c r="B115" t="s">
        <v>1698</v>
      </c>
      <c r="Z115" t="s">
        <v>1644</v>
      </c>
    </row>
    <row r="116" spans="2:26" x14ac:dyDescent="0.45">
      <c r="B116" t="s">
        <v>1748</v>
      </c>
      <c r="Z116" t="s">
        <v>1698</v>
      </c>
    </row>
    <row r="117" spans="2:26" x14ac:dyDescent="0.45">
      <c r="B117" t="s">
        <v>1827</v>
      </c>
      <c r="Z117" t="s">
        <v>1698</v>
      </c>
    </row>
    <row r="118" spans="2:26" x14ac:dyDescent="0.45">
      <c r="B118" t="s">
        <v>1464</v>
      </c>
      <c r="Z118" t="s">
        <v>1644</v>
      </c>
    </row>
    <row r="119" spans="2:26" x14ac:dyDescent="0.45">
      <c r="B119" t="s">
        <v>1566</v>
      </c>
      <c r="Z119" t="s">
        <v>1644</v>
      </c>
    </row>
    <row r="120" spans="2:26" x14ac:dyDescent="0.45">
      <c r="B120" t="s">
        <v>1827</v>
      </c>
      <c r="Z120" t="s">
        <v>1671</v>
      </c>
    </row>
    <row r="121" spans="2:26" x14ac:dyDescent="0.45">
      <c r="B121" t="s">
        <v>1540</v>
      </c>
      <c r="Z121" t="s">
        <v>1671</v>
      </c>
    </row>
    <row r="122" spans="2:26" x14ac:dyDescent="0.45">
      <c r="B122" t="s">
        <v>1464</v>
      </c>
      <c r="Z122" t="s">
        <v>1698</v>
      </c>
    </row>
    <row r="123" spans="2:26" x14ac:dyDescent="0.45">
      <c r="B123" t="s">
        <v>1489</v>
      </c>
      <c r="Z123" t="s">
        <v>1698</v>
      </c>
    </row>
    <row r="124" spans="2:26" x14ac:dyDescent="0.45">
      <c r="B124" t="s">
        <v>1540</v>
      </c>
      <c r="Z124" t="s">
        <v>1775</v>
      </c>
    </row>
    <row r="125" spans="2:26" x14ac:dyDescent="0.45">
      <c r="B125" t="s">
        <v>1748</v>
      </c>
      <c r="Z125" t="s">
        <v>1852</v>
      </c>
    </row>
    <row r="126" spans="2:26" x14ac:dyDescent="0.45">
      <c r="B126" t="s">
        <v>1566</v>
      </c>
      <c r="Z126" t="s">
        <v>1852</v>
      </c>
    </row>
    <row r="127" spans="2:26" x14ac:dyDescent="0.45">
      <c r="B127" t="s">
        <v>1723</v>
      </c>
      <c r="Z127" t="s">
        <v>1852</v>
      </c>
    </row>
    <row r="128" spans="2:26" x14ac:dyDescent="0.45">
      <c r="B128" t="s">
        <v>1902</v>
      </c>
      <c r="Z128" t="s">
        <v>1852</v>
      </c>
    </row>
    <row r="129" spans="2:26" x14ac:dyDescent="0.45">
      <c r="B129" t="s">
        <v>1619</v>
      </c>
      <c r="Z129" t="s">
        <v>1852</v>
      </c>
    </row>
    <row r="130" spans="2:26" x14ac:dyDescent="0.45">
      <c r="B130" t="s">
        <v>1852</v>
      </c>
      <c r="Z130" t="s">
        <v>1644</v>
      </c>
    </row>
    <row r="131" spans="2:26" x14ac:dyDescent="0.45">
      <c r="B131" t="s">
        <v>1852</v>
      </c>
      <c r="Z131" t="s">
        <v>1698</v>
      </c>
    </row>
    <row r="132" spans="2:26" x14ac:dyDescent="0.45">
      <c r="B132" t="s">
        <v>1489</v>
      </c>
      <c r="Z132" t="s">
        <v>1775</v>
      </c>
    </row>
    <row r="133" spans="2:26" x14ac:dyDescent="0.45">
      <c r="B133" t="s">
        <v>1514</v>
      </c>
    </row>
    <row r="134" spans="2:26" x14ac:dyDescent="0.45">
      <c r="B134" t="s">
        <v>1540</v>
      </c>
    </row>
    <row r="135" spans="2:26" x14ac:dyDescent="0.45">
      <c r="B135" t="s">
        <v>1902</v>
      </c>
    </row>
    <row r="136" spans="2:26" x14ac:dyDescent="0.45">
      <c r="B136" t="s">
        <v>1723</v>
      </c>
    </row>
    <row r="137" spans="2:26" x14ac:dyDescent="0.45">
      <c r="B137" t="s">
        <v>1566</v>
      </c>
    </row>
    <row r="138" spans="2:26" x14ac:dyDescent="0.45">
      <c r="B138" t="s">
        <v>2000</v>
      </c>
    </row>
    <row r="139" spans="2:26" x14ac:dyDescent="0.45">
      <c r="B139" t="s">
        <v>1619</v>
      </c>
    </row>
    <row r="140" spans="2:26" x14ac:dyDescent="0.45">
      <c r="B140" t="s">
        <v>1748</v>
      </c>
    </row>
    <row r="141" spans="2:26" x14ac:dyDescent="0.45">
      <c r="B141" t="s">
        <v>1876</v>
      </c>
    </row>
    <row r="142" spans="2:26" x14ac:dyDescent="0.45">
      <c r="B142" t="s">
        <v>1671</v>
      </c>
    </row>
    <row r="143" spans="2:26" x14ac:dyDescent="0.45">
      <c r="B143" t="s">
        <v>1489</v>
      </c>
    </row>
    <row r="144" spans="2:26" x14ac:dyDescent="0.45">
      <c r="B144" t="s">
        <v>1540</v>
      </c>
    </row>
    <row r="145" spans="2:2" x14ac:dyDescent="0.45">
      <c r="B145" t="s">
        <v>1566</v>
      </c>
    </row>
    <row r="146" spans="2:2" x14ac:dyDescent="0.45">
      <c r="B146" t="s">
        <v>2000</v>
      </c>
    </row>
    <row r="147" spans="2:2" x14ac:dyDescent="0.45">
      <c r="B147" t="s">
        <v>1671</v>
      </c>
    </row>
    <row r="148" spans="2:2" x14ac:dyDescent="0.45">
      <c r="B148" t="s">
        <v>1748</v>
      </c>
    </row>
    <row r="149" spans="2:2" x14ac:dyDescent="0.45">
      <c r="B149" t="s">
        <v>1748</v>
      </c>
    </row>
    <row r="150" spans="2:2" x14ac:dyDescent="0.45">
      <c r="B150" t="s">
        <v>1619</v>
      </c>
    </row>
    <row r="151" spans="2:2" x14ac:dyDescent="0.45">
      <c r="B151" t="s">
        <v>1619</v>
      </c>
    </row>
    <row r="152" spans="2:2" x14ac:dyDescent="0.45">
      <c r="B152" t="s">
        <v>1800</v>
      </c>
    </row>
    <row r="153" spans="2:2" x14ac:dyDescent="0.45">
      <c r="B153" t="s">
        <v>1827</v>
      </c>
    </row>
    <row r="154" spans="2:2" x14ac:dyDescent="0.45">
      <c r="B154" t="s">
        <v>1852</v>
      </c>
    </row>
    <row r="155" spans="2:2" x14ac:dyDescent="0.45">
      <c r="B155" t="s">
        <v>1748</v>
      </c>
    </row>
    <row r="156" spans="2:2" x14ac:dyDescent="0.45">
      <c r="B156" t="s">
        <v>1748</v>
      </c>
    </row>
    <row r="157" spans="2:2" x14ac:dyDescent="0.45">
      <c r="B157" t="s">
        <v>1775</v>
      </c>
    </row>
    <row r="158" spans="2:2" x14ac:dyDescent="0.45">
      <c r="B158" t="s">
        <v>1800</v>
      </c>
    </row>
    <row r="159" spans="2:2" x14ac:dyDescent="0.45">
      <c r="B159" t="s">
        <v>1800</v>
      </c>
    </row>
    <row r="160" spans="2:2" x14ac:dyDescent="0.45">
      <c r="B160" t="s">
        <v>1902</v>
      </c>
    </row>
    <row r="161" spans="2:2" x14ac:dyDescent="0.45">
      <c r="B161" t="s">
        <v>1540</v>
      </c>
    </row>
    <row r="162" spans="2:2" x14ac:dyDescent="0.45">
      <c r="B162" t="s">
        <v>1852</v>
      </c>
    </row>
    <row r="163" spans="2:2" x14ac:dyDescent="0.45">
      <c r="B163" t="s">
        <v>1514</v>
      </c>
    </row>
    <row r="164" spans="2:2" x14ac:dyDescent="0.45">
      <c r="B164" t="s">
        <v>1800</v>
      </c>
    </row>
    <row r="165" spans="2:2" x14ac:dyDescent="0.45">
      <c r="B165" t="s">
        <v>1619</v>
      </c>
    </row>
    <row r="166" spans="2:2" x14ac:dyDescent="0.45">
      <c r="B166" t="s">
        <v>1827</v>
      </c>
    </row>
    <row r="167" spans="2:2" x14ac:dyDescent="0.45">
      <c r="B167" t="s">
        <v>1464</v>
      </c>
    </row>
    <row r="168" spans="2:2" x14ac:dyDescent="0.45">
      <c r="B168" t="s">
        <v>1464</v>
      </c>
    </row>
    <row r="169" spans="2:2" x14ac:dyDescent="0.45">
      <c r="B169" t="s">
        <v>1671</v>
      </c>
    </row>
    <row r="170" spans="2:2" x14ac:dyDescent="0.45">
      <c r="B170" t="s">
        <v>1748</v>
      </c>
    </row>
    <row r="171" spans="2:2" x14ac:dyDescent="0.45">
      <c r="B171" t="s">
        <v>1902</v>
      </c>
    </row>
    <row r="172" spans="2:2" x14ac:dyDescent="0.45">
      <c r="B172" t="s">
        <v>1514</v>
      </c>
    </row>
    <row r="173" spans="2:2" x14ac:dyDescent="0.45">
      <c r="B173" t="s">
        <v>1671</v>
      </c>
    </row>
    <row r="174" spans="2:2" x14ac:dyDescent="0.45">
      <c r="B174" t="s">
        <v>1514</v>
      </c>
    </row>
    <row r="175" spans="2:2" x14ac:dyDescent="0.45">
      <c r="B175" t="s">
        <v>1566</v>
      </c>
    </row>
    <row r="176" spans="2:2" x14ac:dyDescent="0.45">
      <c r="B176" t="s">
        <v>2000</v>
      </c>
    </row>
    <row r="177" spans="2:2" x14ac:dyDescent="0.45">
      <c r="B177" t="s">
        <v>1671</v>
      </c>
    </row>
    <row r="178" spans="2:2" x14ac:dyDescent="0.45">
      <c r="B178" t="s">
        <v>1748</v>
      </c>
    </row>
    <row r="179" spans="2:2" x14ac:dyDescent="0.45">
      <c r="B179" t="s">
        <v>1489</v>
      </c>
    </row>
    <row r="180" spans="2:2" x14ac:dyDescent="0.45">
      <c r="B180" t="s">
        <v>1671</v>
      </c>
    </row>
    <row r="181" spans="2:2" x14ac:dyDescent="0.45">
      <c r="B181" t="s">
        <v>1748</v>
      </c>
    </row>
    <row r="182" spans="2:2" x14ac:dyDescent="0.45">
      <c r="B182" t="s">
        <v>1775</v>
      </c>
    </row>
    <row r="183" spans="2:2" x14ac:dyDescent="0.45">
      <c r="B183" t="s">
        <v>1464</v>
      </c>
    </row>
    <row r="184" spans="2:2" x14ac:dyDescent="0.45">
      <c r="B184" t="s">
        <v>1514</v>
      </c>
    </row>
    <row r="185" spans="2:2" x14ac:dyDescent="0.45">
      <c r="B185" t="s">
        <v>1540</v>
      </c>
    </row>
    <row r="186" spans="2:2" x14ac:dyDescent="0.45">
      <c r="B186" t="s">
        <v>1671</v>
      </c>
    </row>
    <row r="187" spans="2:2" x14ac:dyDescent="0.45">
      <c r="B187" t="s">
        <v>1852</v>
      </c>
    </row>
    <row r="188" spans="2:2" x14ac:dyDescent="0.45">
      <c r="B188" t="s">
        <v>1464</v>
      </c>
    </row>
    <row r="189" spans="2:2" x14ac:dyDescent="0.45">
      <c r="B189" t="s">
        <v>1566</v>
      </c>
    </row>
    <row r="190" spans="2:2" x14ac:dyDescent="0.45">
      <c r="B190" t="s">
        <v>1775</v>
      </c>
    </row>
    <row r="191" spans="2:2" x14ac:dyDescent="0.45">
      <c r="B191" t="s">
        <v>1671</v>
      </c>
    </row>
    <row r="192" spans="2:2" x14ac:dyDescent="0.45">
      <c r="B192" t="s">
        <v>1540</v>
      </c>
    </row>
    <row r="193" spans="2:2" x14ac:dyDescent="0.45">
      <c r="B193" t="s">
        <v>1644</v>
      </c>
    </row>
    <row r="194" spans="2:2" x14ac:dyDescent="0.45">
      <c r="B194" t="s">
        <v>1566</v>
      </c>
    </row>
    <row r="195" spans="2:2" x14ac:dyDescent="0.45">
      <c r="B195" t="s">
        <v>1671</v>
      </c>
    </row>
    <row r="196" spans="2:2" x14ac:dyDescent="0.45">
      <c r="B196" t="s">
        <v>1698</v>
      </c>
    </row>
    <row r="197" spans="2:2" x14ac:dyDescent="0.45">
      <c r="B197" t="s">
        <v>1723</v>
      </c>
    </row>
    <row r="198" spans="2:2" x14ac:dyDescent="0.45">
      <c r="B198" t="s">
        <v>1748</v>
      </c>
    </row>
    <row r="199" spans="2:2" x14ac:dyDescent="0.45">
      <c r="B199" t="s">
        <v>1671</v>
      </c>
    </row>
    <row r="200" spans="2:2" x14ac:dyDescent="0.45">
      <c r="B200" t="s">
        <v>1723</v>
      </c>
    </row>
    <row r="201" spans="2:2" x14ac:dyDescent="0.45">
      <c r="B201" t="s">
        <v>1852</v>
      </c>
    </row>
    <row r="202" spans="2:2" x14ac:dyDescent="0.45">
      <c r="B202" t="s">
        <v>1902</v>
      </c>
    </row>
    <row r="203" spans="2:2" x14ac:dyDescent="0.45">
      <c r="B203" t="s">
        <v>1671</v>
      </c>
    </row>
    <row r="204" spans="2:2" x14ac:dyDescent="0.45">
      <c r="B204" t="s">
        <v>1698</v>
      </c>
    </row>
    <row r="205" spans="2:2" x14ac:dyDescent="0.45">
      <c r="B205" t="s">
        <v>1748</v>
      </c>
    </row>
    <row r="206" spans="2:2" x14ac:dyDescent="0.45">
      <c r="B206" t="s">
        <v>1489</v>
      </c>
    </row>
    <row r="207" spans="2:2" x14ac:dyDescent="0.45">
      <c r="B207" t="s">
        <v>1619</v>
      </c>
    </row>
    <row r="208" spans="2:2" x14ac:dyDescent="0.45">
      <c r="B208" t="s">
        <v>1775</v>
      </c>
    </row>
    <row r="209" spans="2:2" x14ac:dyDescent="0.45">
      <c r="B209" t="s">
        <v>1644</v>
      </c>
    </row>
    <row r="210" spans="2:2" x14ac:dyDescent="0.45">
      <c r="B210" t="s">
        <v>1698</v>
      </c>
    </row>
    <row r="211" spans="2:2" x14ac:dyDescent="0.45">
      <c r="B211" t="s">
        <v>1852</v>
      </c>
    </row>
    <row r="212" spans="2:2" x14ac:dyDescent="0.45">
      <c r="B212" t="s">
        <v>1671</v>
      </c>
    </row>
    <row r="213" spans="2:2" x14ac:dyDescent="0.45">
      <c r="B213" t="s">
        <v>1775</v>
      </c>
    </row>
    <row r="214" spans="2:2" x14ac:dyDescent="0.45">
      <c r="B214" t="s">
        <v>1800</v>
      </c>
    </row>
    <row r="215" spans="2:2" x14ac:dyDescent="0.45">
      <c r="B215" t="s">
        <v>1540</v>
      </c>
    </row>
    <row r="216" spans="2:2" x14ac:dyDescent="0.45">
      <c r="B216" t="s">
        <v>1566</v>
      </c>
    </row>
    <row r="217" spans="2:2" x14ac:dyDescent="0.45">
      <c r="B217" t="s">
        <v>1876</v>
      </c>
    </row>
    <row r="218" spans="2:2" x14ac:dyDescent="0.45">
      <c r="B218" t="s">
        <v>1540</v>
      </c>
    </row>
    <row r="219" spans="2:2" x14ac:dyDescent="0.45">
      <c r="B219" t="s">
        <v>1566</v>
      </c>
    </row>
    <row r="220" spans="2:2" x14ac:dyDescent="0.45">
      <c r="B220" t="s">
        <v>2000</v>
      </c>
    </row>
    <row r="221" spans="2:2" x14ac:dyDescent="0.45">
      <c r="B221" t="s">
        <v>1698</v>
      </c>
    </row>
    <row r="222" spans="2:2" x14ac:dyDescent="0.45">
      <c r="B222" t="s">
        <v>1748</v>
      </c>
    </row>
    <row r="223" spans="2:2" x14ac:dyDescent="0.45">
      <c r="B223" t="s">
        <v>1489</v>
      </c>
    </row>
    <row r="224" spans="2:2" x14ac:dyDescent="0.45">
      <c r="B224" t="s">
        <v>1671</v>
      </c>
    </row>
    <row r="225" spans="2:2" x14ac:dyDescent="0.45">
      <c r="B225" t="s">
        <v>1748</v>
      </c>
    </row>
    <row r="226" spans="2:2" x14ac:dyDescent="0.45">
      <c r="B226" t="s">
        <v>1489</v>
      </c>
    </row>
    <row r="227" spans="2:2" x14ac:dyDescent="0.45">
      <c r="B227" t="s">
        <v>1827</v>
      </c>
    </row>
    <row r="228" spans="2:2" x14ac:dyDescent="0.45">
      <c r="B228" t="s">
        <v>1827</v>
      </c>
    </row>
    <row r="229" spans="2:2" x14ac:dyDescent="0.45">
      <c r="B229" t="s">
        <v>1566</v>
      </c>
    </row>
    <row r="230" spans="2:2" x14ac:dyDescent="0.45">
      <c r="B230" t="s">
        <v>2000</v>
      </c>
    </row>
    <row r="231" spans="2:2" x14ac:dyDescent="0.45">
      <c r="B231" t="s">
        <v>1698</v>
      </c>
    </row>
    <row r="232" spans="2:2" x14ac:dyDescent="0.45">
      <c r="B232" t="s">
        <v>1698</v>
      </c>
    </row>
    <row r="233" spans="2:2" x14ac:dyDescent="0.45">
      <c r="B233" t="s">
        <v>1698</v>
      </c>
    </row>
    <row r="234" spans="2:2" x14ac:dyDescent="0.45">
      <c r="B234" t="s">
        <v>1827</v>
      </c>
    </row>
    <row r="235" spans="2:2" x14ac:dyDescent="0.45">
      <c r="B235" t="s">
        <v>1748</v>
      </c>
    </row>
    <row r="236" spans="2:2" x14ac:dyDescent="0.45">
      <c r="B236" t="s">
        <v>1800</v>
      </c>
    </row>
    <row r="237" spans="2:2" x14ac:dyDescent="0.45">
      <c r="B237" t="s">
        <v>1852</v>
      </c>
    </row>
    <row r="238" spans="2:2" x14ac:dyDescent="0.45">
      <c r="B238" t="s">
        <v>1852</v>
      </c>
    </row>
    <row r="239" spans="2:2" x14ac:dyDescent="0.45">
      <c r="B239" t="s">
        <v>1902</v>
      </c>
    </row>
    <row r="240" spans="2:2" x14ac:dyDescent="0.45">
      <c r="B240" t="s">
        <v>1723</v>
      </c>
    </row>
    <row r="241" spans="2:2" x14ac:dyDescent="0.45">
      <c r="B241" t="s">
        <v>1800</v>
      </c>
    </row>
    <row r="242" spans="2:2" x14ac:dyDescent="0.45">
      <c r="B242" t="s">
        <v>1514</v>
      </c>
    </row>
    <row r="243" spans="2:2" x14ac:dyDescent="0.45">
      <c r="B243" t="s">
        <v>1852</v>
      </c>
    </row>
    <row r="244" spans="2:2" x14ac:dyDescent="0.45">
      <c r="B244" t="s">
        <v>1514</v>
      </c>
    </row>
    <row r="245" spans="2:2" x14ac:dyDescent="0.45">
      <c r="B245" t="s">
        <v>1619</v>
      </c>
    </row>
    <row r="246" spans="2:2" x14ac:dyDescent="0.45">
      <c r="B246" t="s">
        <v>2000</v>
      </c>
    </row>
    <row r="247" spans="2:2" x14ac:dyDescent="0.45">
      <c r="B247" t="s">
        <v>1775</v>
      </c>
    </row>
    <row r="248" spans="2:2" x14ac:dyDescent="0.45">
      <c r="B248" t="s">
        <v>1775</v>
      </c>
    </row>
    <row r="249" spans="2:2" x14ac:dyDescent="0.45">
      <c r="B249" t="s">
        <v>1902</v>
      </c>
    </row>
    <row r="250" spans="2:2" x14ac:dyDescent="0.45">
      <c r="B250" t="s">
        <v>1514</v>
      </c>
    </row>
    <row r="251" spans="2:2" x14ac:dyDescent="0.45">
      <c r="B251" t="s">
        <v>1827</v>
      </c>
    </row>
    <row r="252" spans="2:2" x14ac:dyDescent="0.45">
      <c r="B252" t="s">
        <v>1566</v>
      </c>
    </row>
    <row r="253" spans="2:2" x14ac:dyDescent="0.45">
      <c r="B253" t="s">
        <v>1464</v>
      </c>
    </row>
    <row r="254" spans="2:2" x14ac:dyDescent="0.45">
      <c r="B254" t="s">
        <v>1852</v>
      </c>
    </row>
    <row r="255" spans="2:2" x14ac:dyDescent="0.45">
      <c r="B255" t="s">
        <v>1644</v>
      </c>
    </row>
    <row r="256" spans="2:2" x14ac:dyDescent="0.45">
      <c r="B256" t="s">
        <v>2000</v>
      </c>
    </row>
    <row r="257" spans="2:2" x14ac:dyDescent="0.45">
      <c r="B257" t="s">
        <v>1723</v>
      </c>
    </row>
    <row r="258" spans="2:2" x14ac:dyDescent="0.45">
      <c r="B258" t="s">
        <v>1540</v>
      </c>
    </row>
    <row r="259" spans="2:2" x14ac:dyDescent="0.45">
      <c r="B259" t="s">
        <v>1698</v>
      </c>
    </row>
    <row r="260" spans="2:2" x14ac:dyDescent="0.45">
      <c r="B260" t="s">
        <v>1698</v>
      </c>
    </row>
    <row r="261" spans="2:2" x14ac:dyDescent="0.45">
      <c r="B261" t="s">
        <v>1800</v>
      </c>
    </row>
    <row r="262" spans="2:2" x14ac:dyDescent="0.45">
      <c r="B262" t="s">
        <v>1775</v>
      </c>
    </row>
    <row r="263" spans="2:2" x14ac:dyDescent="0.45">
      <c r="B263" t="s">
        <v>1748</v>
      </c>
    </row>
    <row r="264" spans="2:2" x14ac:dyDescent="0.45">
      <c r="B264" t="s">
        <v>1902</v>
      </c>
    </row>
    <row r="265" spans="2:2" x14ac:dyDescent="0.45">
      <c r="B265" t="s">
        <v>1723</v>
      </c>
    </row>
    <row r="266" spans="2:2" x14ac:dyDescent="0.45">
      <c r="B266" t="s">
        <v>1514</v>
      </c>
    </row>
    <row r="267" spans="2:2" x14ac:dyDescent="0.45">
      <c r="B267" t="s">
        <v>1514</v>
      </c>
    </row>
    <row r="268" spans="2:2" x14ac:dyDescent="0.45">
      <c r="B268" t="s">
        <v>1827</v>
      </c>
    </row>
    <row r="269" spans="2:2" x14ac:dyDescent="0.45">
      <c r="B269" t="s">
        <v>1514</v>
      </c>
    </row>
    <row r="270" spans="2:2" x14ac:dyDescent="0.45">
      <c r="B270" t="s">
        <v>1514</v>
      </c>
    </row>
  </sheetData>
  <autoFilter ref="D7:H25" xr:uid="{77E823BC-B58A-48E6-A178-AF214848CF3F}">
    <sortState xmlns:xlrd2="http://schemas.microsoft.com/office/spreadsheetml/2017/richdata2" ref="D8:H25">
      <sortCondition ref="D7:D25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B45F674B-17F0-4684-9837-3995D611A247}">
          <xm:f>Viz_Oviedo!$AQ$6:$AR$23</xm:f>
        </x15:webExtension>
        <x15:webExtension appRef="{AAE494FF-035E-49E0-8360-7F3636FCA99B}">
          <xm:f>Viz_Oviedo!$AQ$26:$AR$43</xm:f>
        </x15:webExtension>
        <x15:webExtension appRef="{8D18B5D8-FF28-4A2F-BEC3-C3095D67FE93}">
          <xm:f>Viz_Oviedo!$AQ$46:$AR$63</xm:f>
        </x15:webExtension>
      </x15:webExtens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C88D2-20BB-4344-BAA2-3FC0B8845C82}">
  <dimension ref="B2:F5"/>
  <sheetViews>
    <sheetView zoomScale="150" zoomScaleNormal="150" workbookViewId="0">
      <selection activeCell="B2" sqref="B2"/>
    </sheetView>
  </sheetViews>
  <sheetFormatPr defaultRowHeight="14.25" x14ac:dyDescent="0.45"/>
  <sheetData>
    <row r="2" spans="2:6" x14ac:dyDescent="0.45">
      <c r="B2" t="s">
        <v>1619</v>
      </c>
      <c r="C2" t="s">
        <v>2014</v>
      </c>
      <c r="D2" t="s">
        <v>1723</v>
      </c>
    </row>
    <row r="3" spans="2:6" x14ac:dyDescent="0.45">
      <c r="B3">
        <v>1.48</v>
      </c>
      <c r="C3">
        <v>4.47</v>
      </c>
      <c r="D3">
        <v>5.85</v>
      </c>
      <c r="F3" t="s">
        <v>2015</v>
      </c>
    </row>
    <row r="4" spans="2:6" x14ac:dyDescent="0.45">
      <c r="B4">
        <f>1/B3</f>
        <v>0.67567567567567566</v>
      </c>
      <c r="C4">
        <f>1/C3</f>
        <v>0.2237136465324385</v>
      </c>
      <c r="D4">
        <f>1/D3</f>
        <v>0.17094017094017094</v>
      </c>
      <c r="F4">
        <f>SUM(B4:D4)</f>
        <v>1.0703294931482852</v>
      </c>
    </row>
    <row r="5" spans="2:6" x14ac:dyDescent="0.45">
      <c r="B5" s="39">
        <f>B4/$F$4</f>
        <v>0.63127819984501399</v>
      </c>
      <c r="C5" s="7">
        <f>C4/$F$4</f>
        <v>0.20901381113436707</v>
      </c>
      <c r="D5" s="7">
        <f>D4/$F$4</f>
        <v>0.15970798902061892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AAE47-17E7-43AB-A021-C2FCA87CAC7E}">
  <dimension ref="A1:AO825"/>
  <sheetViews>
    <sheetView topLeftCell="M1" workbookViewId="0">
      <selection activeCell="T19" sqref="T19:T22"/>
    </sheetView>
  </sheetViews>
  <sheetFormatPr defaultRowHeight="14.25" x14ac:dyDescent="0.45"/>
  <cols>
    <col min="1" max="1" width="5" bestFit="1" customWidth="1"/>
    <col min="2" max="2" width="10.6640625" bestFit="1" customWidth="1"/>
    <col min="3" max="3" width="12.6640625" bestFit="1" customWidth="1"/>
    <col min="4" max="4" width="23.1328125" bestFit="1" customWidth="1"/>
    <col min="5" max="5" width="8.265625" bestFit="1" customWidth="1"/>
    <col min="6" max="6" width="25.3984375" bestFit="1" customWidth="1"/>
    <col min="7" max="7" width="21.9296875" bestFit="1" customWidth="1"/>
    <col min="8" max="8" width="15.9296875" bestFit="1" customWidth="1"/>
    <col min="9" max="9" width="18" bestFit="1" customWidth="1"/>
    <col min="10" max="10" width="11.86328125" bestFit="1" customWidth="1"/>
    <col min="11" max="11" width="12.33203125" bestFit="1" customWidth="1"/>
    <col min="12" max="13" width="12.33203125" customWidth="1"/>
    <col min="14" max="14" width="13.6640625" customWidth="1"/>
    <col min="15" max="15" width="13.86328125" customWidth="1"/>
    <col min="16" max="16" width="3.73046875" bestFit="1" customWidth="1"/>
    <col min="17" max="17" width="16.86328125" bestFit="1" customWidth="1"/>
    <col min="18" max="18" width="18" bestFit="1" customWidth="1"/>
    <col min="20" max="20" width="14.3984375" bestFit="1" customWidth="1"/>
    <col min="26" max="26" width="14.19921875" bestFit="1" customWidth="1"/>
    <col min="27" max="27" width="16.9296875" bestFit="1" customWidth="1"/>
  </cols>
  <sheetData>
    <row r="1" spans="1:41" s="15" customFormat="1" ht="71.25" customHeight="1" thickBot="1" x14ac:dyDescent="0.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1969</v>
      </c>
      <c r="I1" s="15" t="s">
        <v>1970</v>
      </c>
      <c r="J1" s="18" t="s">
        <v>1968</v>
      </c>
      <c r="K1" s="17" t="s">
        <v>2016</v>
      </c>
      <c r="L1" s="17" t="s">
        <v>2017</v>
      </c>
      <c r="M1" s="17" t="s">
        <v>1973</v>
      </c>
      <c r="N1" s="23" t="s">
        <v>1993</v>
      </c>
      <c r="O1" s="23" t="s">
        <v>1994</v>
      </c>
      <c r="P1" s="15" t="s">
        <v>11</v>
      </c>
      <c r="Q1" s="15" t="s">
        <v>12</v>
      </c>
      <c r="R1" s="15" t="s">
        <v>13</v>
      </c>
      <c r="V1" s="15" t="s">
        <v>1977</v>
      </c>
      <c r="AA1" s="15" t="s">
        <v>2294</v>
      </c>
    </row>
    <row r="2" spans="1:41" x14ac:dyDescent="0.45">
      <c r="A2">
        <v>983</v>
      </c>
      <c r="B2" t="s">
        <v>790</v>
      </c>
      <c r="C2" t="s">
        <v>791</v>
      </c>
      <c r="D2" t="s">
        <v>792</v>
      </c>
      <c r="E2">
        <v>1</v>
      </c>
      <c r="H2" s="11">
        <v>528000</v>
      </c>
      <c r="I2">
        <v>13031040</v>
      </c>
      <c r="J2" s="41">
        <v>27456000</v>
      </c>
      <c r="K2" s="40">
        <f t="shared" ref="K2:K65" si="0">J2*$T$5</f>
        <v>32398080</v>
      </c>
      <c r="L2" s="42" cm="1">
        <f t="array" ref="L2">_xlfn.IFS(K2&gt;300000,0.47,K2&gt;60000,0.45,K2&gt;35200,0.3,K2&gt;20200,0.24,K2&gt;=0,0.19)</f>
        <v>0.47</v>
      </c>
      <c r="M2" s="40">
        <f t="shared" ref="M2:M65" si="1">K2*(1-L2)</f>
        <v>17170982.400000002</v>
      </c>
      <c r="N2" s="28">
        <f t="shared" ref="N2:N65" si="2">M2*$T$7</f>
        <v>358186692.86400002</v>
      </c>
      <c r="O2" s="28">
        <f t="shared" ref="O2:O65" si="3">M2*$T$10*$T$7</f>
        <v>469695470.2452116</v>
      </c>
      <c r="P2">
        <v>31</v>
      </c>
      <c r="Q2" t="s">
        <v>20</v>
      </c>
      <c r="R2" t="s">
        <v>793</v>
      </c>
      <c r="T2" t="s">
        <v>1975</v>
      </c>
      <c r="Y2" t="s">
        <v>2296</v>
      </c>
      <c r="Z2" t="s">
        <v>2</v>
      </c>
      <c r="AA2" t="s">
        <v>2293</v>
      </c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</row>
    <row r="3" spans="1:41" x14ac:dyDescent="0.45">
      <c r="A3">
        <v>984</v>
      </c>
      <c r="B3" t="s">
        <v>790</v>
      </c>
      <c r="C3" t="s">
        <v>791</v>
      </c>
      <c r="D3" t="s">
        <v>794</v>
      </c>
      <c r="E3">
        <v>2</v>
      </c>
      <c r="H3" s="11">
        <v>381000</v>
      </c>
      <c r="I3">
        <v>9403080</v>
      </c>
      <c r="J3" s="41">
        <v>19812000</v>
      </c>
      <c r="K3" s="40">
        <f t="shared" si="0"/>
        <v>23378160</v>
      </c>
      <c r="L3" s="42" cm="1">
        <f t="array" ref="L3">_xlfn.IFS(K3&gt;300000,0.47,K3&gt;60000,0.45,K3&gt;35200,0.3,K3&gt;20200,0.24,K3&gt;=0,0.19)</f>
        <v>0.47</v>
      </c>
      <c r="M3" s="40">
        <f t="shared" si="1"/>
        <v>12390424.800000001</v>
      </c>
      <c r="N3" s="28">
        <f t="shared" si="2"/>
        <v>258464261.32800001</v>
      </c>
      <c r="O3" s="28">
        <f t="shared" si="3"/>
        <v>338927981.37012422</v>
      </c>
      <c r="P3">
        <v>30</v>
      </c>
      <c r="Q3" t="s">
        <v>50</v>
      </c>
      <c r="R3" t="s">
        <v>795</v>
      </c>
      <c r="T3" s="4">
        <v>24.68</v>
      </c>
      <c r="V3" t="s">
        <v>1989</v>
      </c>
      <c r="W3" s="25">
        <v>100</v>
      </c>
      <c r="Y3">
        <v>2</v>
      </c>
      <c r="Z3" t="s">
        <v>2074</v>
      </c>
      <c r="AA3" s="5">
        <f>SUMIF($C$2:$C$825,Z3,$N$2:$N$825)</f>
        <v>62747949.700800024</v>
      </c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</row>
    <row r="4" spans="1:41" x14ac:dyDescent="0.45">
      <c r="A4">
        <v>985</v>
      </c>
      <c r="B4" t="s">
        <v>790</v>
      </c>
      <c r="C4" t="s">
        <v>791</v>
      </c>
      <c r="D4" t="s">
        <v>796</v>
      </c>
      <c r="E4">
        <v>3</v>
      </c>
      <c r="H4" s="11">
        <v>359000</v>
      </c>
      <c r="I4">
        <v>8860120</v>
      </c>
      <c r="J4" s="41">
        <v>18668000</v>
      </c>
      <c r="K4" s="40">
        <f t="shared" si="0"/>
        <v>22028240</v>
      </c>
      <c r="L4" s="42" cm="1">
        <f t="array" ref="L4">_xlfn.IFS(K4&gt;300000,0.47,K4&gt;60000,0.45,K4&gt;35200,0.3,K4&gt;20200,0.24,K4&gt;=0,0.19)</f>
        <v>0.47</v>
      </c>
      <c r="M4" s="40">
        <f t="shared" si="1"/>
        <v>11674967.200000001</v>
      </c>
      <c r="N4" s="28">
        <f t="shared" si="2"/>
        <v>243539815.79200003</v>
      </c>
      <c r="O4" s="28">
        <f t="shared" si="3"/>
        <v>319357336.77657378</v>
      </c>
      <c r="P4">
        <v>29</v>
      </c>
      <c r="Q4" t="s">
        <v>168</v>
      </c>
      <c r="R4" t="s">
        <v>797</v>
      </c>
      <c r="T4" t="s">
        <v>1976</v>
      </c>
      <c r="Y4">
        <v>2</v>
      </c>
      <c r="Z4" t="s">
        <v>2073</v>
      </c>
      <c r="AA4" s="5">
        <f>SUMIF($C$2:$C$825,Z4,$N$2:$N$825)</f>
        <v>68480933.539199993</v>
      </c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</row>
    <row r="5" spans="1:41" x14ac:dyDescent="0.45">
      <c r="A5">
        <v>1057</v>
      </c>
      <c r="B5" t="s">
        <v>790</v>
      </c>
      <c r="C5" t="s">
        <v>879</v>
      </c>
      <c r="D5" t="s">
        <v>880</v>
      </c>
      <c r="E5">
        <v>1</v>
      </c>
      <c r="H5" s="11">
        <v>351000</v>
      </c>
      <c r="I5">
        <v>8662680</v>
      </c>
      <c r="J5" s="41">
        <v>18252000</v>
      </c>
      <c r="K5" s="40">
        <f t="shared" si="0"/>
        <v>21537360</v>
      </c>
      <c r="L5" s="42" cm="1">
        <f t="array" ref="L5">_xlfn.IFS(K5&gt;300000,0.47,K5&gt;60000,0.45,K5&gt;35200,0.3,K5&gt;20200,0.24,K5&gt;=0,0.19)</f>
        <v>0.47</v>
      </c>
      <c r="M5" s="40">
        <f t="shared" si="1"/>
        <v>11414800.800000001</v>
      </c>
      <c r="N5" s="28">
        <f t="shared" si="2"/>
        <v>238112744.68800002</v>
      </c>
      <c r="O5" s="28">
        <f t="shared" si="3"/>
        <v>312240738.74255538</v>
      </c>
      <c r="P5">
        <v>30</v>
      </c>
      <c r="Q5" t="s">
        <v>20</v>
      </c>
      <c r="R5" t="s">
        <v>317</v>
      </c>
      <c r="T5" s="13">
        <v>1.18</v>
      </c>
      <c r="V5" t="s">
        <v>401</v>
      </c>
      <c r="W5" s="25">
        <f>AVERAGE(W7:W13)</f>
        <v>37.341428571428573</v>
      </c>
      <c r="Y5">
        <v>2</v>
      </c>
      <c r="Z5" t="s">
        <v>2262</v>
      </c>
      <c r="AA5" s="5">
        <f>SUMIF($C$2:$C$825,Z5,$N$2:$N$825)</f>
        <v>78818224.022720009</v>
      </c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spans="1:41" x14ac:dyDescent="0.45">
      <c r="A6">
        <v>986</v>
      </c>
      <c r="B6" t="s">
        <v>790</v>
      </c>
      <c r="C6" t="s">
        <v>791</v>
      </c>
      <c r="D6" t="s">
        <v>798</v>
      </c>
      <c r="E6">
        <v>4</v>
      </c>
      <c r="H6" s="11">
        <v>307000</v>
      </c>
      <c r="I6">
        <v>7576760</v>
      </c>
      <c r="J6" s="41">
        <v>15964000</v>
      </c>
      <c r="K6" s="40">
        <f t="shared" si="0"/>
        <v>18837520</v>
      </c>
      <c r="L6" s="42" cm="1">
        <f t="array" ref="L6">_xlfn.IFS(K6&gt;300000,0.47,K6&gt;60000,0.45,K6&gt;35200,0.3,K6&gt;20200,0.24,K6&gt;=0,0.19)</f>
        <v>0.47</v>
      </c>
      <c r="M6" s="40">
        <f t="shared" si="1"/>
        <v>9983885.5999999996</v>
      </c>
      <c r="N6" s="28">
        <f t="shared" si="2"/>
        <v>208263853.616</v>
      </c>
      <c r="O6" s="28">
        <f t="shared" si="3"/>
        <v>273099449.55545437</v>
      </c>
      <c r="P6">
        <v>31</v>
      </c>
      <c r="Q6" t="s">
        <v>26</v>
      </c>
      <c r="R6" t="s">
        <v>799</v>
      </c>
      <c r="T6" t="s">
        <v>2018</v>
      </c>
      <c r="W6" s="25"/>
      <c r="Y6">
        <v>2</v>
      </c>
      <c r="Z6" t="s">
        <v>2071</v>
      </c>
      <c r="AA6" s="5">
        <f>SUMIF($C$2:$C$825,Z6,$N$2:$N$825)</f>
        <v>95862043.22239998</v>
      </c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spans="1:41" x14ac:dyDescent="0.45">
      <c r="A7">
        <v>1078</v>
      </c>
      <c r="B7" t="s">
        <v>790</v>
      </c>
      <c r="C7" t="s">
        <v>906</v>
      </c>
      <c r="D7" t="s">
        <v>907</v>
      </c>
      <c r="E7">
        <v>1</v>
      </c>
      <c r="H7" s="11">
        <v>287000</v>
      </c>
      <c r="I7">
        <v>7083160</v>
      </c>
      <c r="J7" s="41">
        <v>14924000</v>
      </c>
      <c r="K7" s="40">
        <f t="shared" si="0"/>
        <v>17610320</v>
      </c>
      <c r="L7" s="42" cm="1">
        <f t="array" ref="L7">_xlfn.IFS(K7&gt;300000,0.47,K7&gt;60000,0.45,K7&gt;35200,0.3,K7&gt;20200,0.24,K7&gt;=0,0.19)</f>
        <v>0.47</v>
      </c>
      <c r="M7" s="40">
        <f t="shared" si="1"/>
        <v>9333469.5999999996</v>
      </c>
      <c r="N7" s="28">
        <f t="shared" si="2"/>
        <v>194696175.85599998</v>
      </c>
      <c r="O7" s="28">
        <f t="shared" si="3"/>
        <v>255307954.47040853</v>
      </c>
      <c r="P7">
        <v>24</v>
      </c>
      <c r="Q7" t="s">
        <v>73</v>
      </c>
      <c r="R7" t="s">
        <v>317</v>
      </c>
      <c r="T7" s="4">
        <v>20.86</v>
      </c>
      <c r="V7" t="s">
        <v>1902</v>
      </c>
      <c r="W7" s="25">
        <v>38.76</v>
      </c>
      <c r="X7">
        <v>1</v>
      </c>
      <c r="Y7">
        <v>2</v>
      </c>
      <c r="Z7" t="s">
        <v>1985</v>
      </c>
      <c r="AA7" s="5">
        <f>SUMIF($C$2:$C$825,Z7,$N$2:$N$825)</f>
        <v>100627754.03408001</v>
      </c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spans="1:41" x14ac:dyDescent="0.45">
      <c r="A8">
        <v>987</v>
      </c>
      <c r="B8" t="s">
        <v>790</v>
      </c>
      <c r="C8" t="s">
        <v>791</v>
      </c>
      <c r="D8" t="s">
        <v>800</v>
      </c>
      <c r="E8">
        <v>5</v>
      </c>
      <c r="H8" s="11">
        <v>275000</v>
      </c>
      <c r="I8">
        <v>6787000</v>
      </c>
      <c r="J8" s="41">
        <v>14300000</v>
      </c>
      <c r="K8" s="40">
        <f t="shared" si="0"/>
        <v>16874000</v>
      </c>
      <c r="L8" s="42" cm="1">
        <f t="array" ref="L8">_xlfn.IFS(K8&gt;300000,0.47,K8&gt;60000,0.45,K8&gt;35200,0.3,K8&gt;20200,0.24,K8&gt;=0,0.19)</f>
        <v>0.47</v>
      </c>
      <c r="M8" s="40">
        <f t="shared" si="1"/>
        <v>8943220</v>
      </c>
      <c r="N8" s="28">
        <f t="shared" si="2"/>
        <v>186555569.19999999</v>
      </c>
      <c r="O8" s="28">
        <f t="shared" si="3"/>
        <v>244633057.41938099</v>
      </c>
      <c r="P8">
        <v>35</v>
      </c>
      <c r="Q8" t="s">
        <v>62</v>
      </c>
      <c r="R8" t="s">
        <v>801</v>
      </c>
      <c r="V8" t="s">
        <v>1644</v>
      </c>
      <c r="W8" s="25">
        <v>39.880000000000003</v>
      </c>
      <c r="X8">
        <v>2</v>
      </c>
      <c r="Z8" t="s">
        <v>2298</v>
      </c>
      <c r="AA8" s="5">
        <v>101851586.11263917</v>
      </c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spans="1:41" x14ac:dyDescent="0.45">
      <c r="A9">
        <v>988</v>
      </c>
      <c r="B9" t="s">
        <v>790</v>
      </c>
      <c r="C9" t="s">
        <v>791</v>
      </c>
      <c r="D9" t="s">
        <v>802</v>
      </c>
      <c r="E9">
        <v>6</v>
      </c>
      <c r="H9" s="11">
        <v>275000</v>
      </c>
      <c r="I9">
        <v>6787000</v>
      </c>
      <c r="J9" s="41">
        <v>14300000</v>
      </c>
      <c r="K9" s="40">
        <f t="shared" si="0"/>
        <v>16874000</v>
      </c>
      <c r="L9" s="42" cm="1">
        <f t="array" ref="L9">_xlfn.IFS(K9&gt;300000,0.47,K9&gt;60000,0.45,K9&gt;35200,0.3,K9&gt;20200,0.24,K9&gt;=0,0.19)</f>
        <v>0.47</v>
      </c>
      <c r="M9" s="40">
        <f t="shared" si="1"/>
        <v>8943220</v>
      </c>
      <c r="N9" s="28">
        <f t="shared" si="2"/>
        <v>186555569.19999999</v>
      </c>
      <c r="O9" s="28">
        <f t="shared" si="3"/>
        <v>244633057.41938099</v>
      </c>
      <c r="P9">
        <v>33</v>
      </c>
      <c r="Q9" t="s">
        <v>45</v>
      </c>
      <c r="R9" t="s">
        <v>317</v>
      </c>
      <c r="T9" t="s">
        <v>1991</v>
      </c>
      <c r="V9" t="s">
        <v>1978</v>
      </c>
      <c r="W9" s="25">
        <v>35.35</v>
      </c>
      <c r="X9">
        <v>2</v>
      </c>
      <c r="Y9">
        <v>2</v>
      </c>
      <c r="Z9" t="s">
        <v>1427</v>
      </c>
      <c r="AA9" s="5">
        <f>SUMIF($C$2:$C$825,Z9,$N$2:$N$825)</f>
        <v>109287644.3568</v>
      </c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spans="1:41" x14ac:dyDescent="0.45">
      <c r="A10">
        <v>1058</v>
      </c>
      <c r="B10" t="s">
        <v>790</v>
      </c>
      <c r="C10" t="s">
        <v>879</v>
      </c>
      <c r="D10" t="s">
        <v>881</v>
      </c>
      <c r="E10">
        <v>2</v>
      </c>
      <c r="H10" s="11">
        <v>263000</v>
      </c>
      <c r="I10">
        <v>6490840</v>
      </c>
      <c r="J10" s="41">
        <v>13676000</v>
      </c>
      <c r="K10" s="40">
        <f t="shared" si="0"/>
        <v>16137680</v>
      </c>
      <c r="L10" s="42" cm="1">
        <f t="array" ref="L10">_xlfn.IFS(K10&gt;300000,0.47,K10&gt;60000,0.45,K10&gt;35200,0.3,K10&gt;20200,0.24,K10&gt;=0,0.19)</f>
        <v>0.47</v>
      </c>
      <c r="M10" s="40">
        <f t="shared" si="1"/>
        <v>8552970.4000000004</v>
      </c>
      <c r="N10" s="28">
        <f t="shared" si="2"/>
        <v>178414962.544</v>
      </c>
      <c r="O10" s="28">
        <f t="shared" si="3"/>
        <v>233958160.36835346</v>
      </c>
      <c r="P10">
        <v>34</v>
      </c>
      <c r="Q10" t="s">
        <v>45</v>
      </c>
      <c r="R10" t="s">
        <v>34</v>
      </c>
      <c r="T10" s="26">
        <f>W15/W5</f>
        <v>1.3113146847796222</v>
      </c>
      <c r="V10" t="s">
        <v>1852</v>
      </c>
      <c r="W10" s="25">
        <v>34.72</v>
      </c>
      <c r="X10">
        <v>1</v>
      </c>
      <c r="Y10">
        <v>2</v>
      </c>
      <c r="Z10" t="s">
        <v>2070</v>
      </c>
      <c r="AA10" s="5">
        <f>SUMIF($C$2:$C$825,Z10,$N$2:$N$825)</f>
        <v>117780242.65280004</v>
      </c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spans="1:41" x14ac:dyDescent="0.45">
      <c r="A11">
        <v>1079</v>
      </c>
      <c r="B11" t="s">
        <v>790</v>
      </c>
      <c r="C11" t="s">
        <v>906</v>
      </c>
      <c r="D11" t="s">
        <v>908</v>
      </c>
      <c r="E11">
        <v>2</v>
      </c>
      <c r="H11" s="11">
        <v>263000</v>
      </c>
      <c r="I11">
        <v>6490840</v>
      </c>
      <c r="J11" s="41">
        <v>13676000</v>
      </c>
      <c r="K11" s="40">
        <f t="shared" si="0"/>
        <v>16137680</v>
      </c>
      <c r="L11" s="42" cm="1">
        <f t="array" ref="L11">_xlfn.IFS(K11&gt;300000,0.47,K11&gt;60000,0.45,K11&gt;35200,0.3,K11&gt;20200,0.24,K11&gt;=0,0.19)</f>
        <v>0.47</v>
      </c>
      <c r="M11" s="40">
        <f t="shared" si="1"/>
        <v>8552970.4000000004</v>
      </c>
      <c r="N11" s="28">
        <f t="shared" si="2"/>
        <v>178414962.544</v>
      </c>
      <c r="O11" s="28">
        <f t="shared" si="3"/>
        <v>233958160.36835346</v>
      </c>
      <c r="P11">
        <v>27</v>
      </c>
      <c r="Q11" t="s">
        <v>17</v>
      </c>
      <c r="R11" t="s">
        <v>317</v>
      </c>
      <c r="T11" t="s">
        <v>1992</v>
      </c>
      <c r="V11" t="s">
        <v>1979</v>
      </c>
      <c r="W11" s="25">
        <v>37.85</v>
      </c>
      <c r="X11">
        <v>3</v>
      </c>
      <c r="Y11">
        <v>2</v>
      </c>
      <c r="Z11" t="s">
        <v>2069</v>
      </c>
      <c r="AA11" s="5">
        <f>SUMIF($C$2:$C$825,Z11,$N$2:$N$825)</f>
        <v>123942784.28895997</v>
      </c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spans="1:41" x14ac:dyDescent="0.45">
      <c r="A12">
        <v>1059</v>
      </c>
      <c r="B12" t="s">
        <v>790</v>
      </c>
      <c r="C12" t="s">
        <v>879</v>
      </c>
      <c r="D12" t="s">
        <v>882</v>
      </c>
      <c r="E12">
        <v>3</v>
      </c>
      <c r="H12" s="11">
        <v>262000</v>
      </c>
      <c r="I12">
        <v>6466160</v>
      </c>
      <c r="J12" s="41">
        <v>13624000</v>
      </c>
      <c r="K12" s="40">
        <f t="shared" si="0"/>
        <v>16076320</v>
      </c>
      <c r="L12" s="42" cm="1">
        <f t="array" ref="L12">_xlfn.IFS(K12&gt;300000,0.47,K12&gt;60000,0.45,K12&gt;35200,0.3,K12&gt;20200,0.24,K12&gt;=0,0.19)</f>
        <v>0.47</v>
      </c>
      <c r="M12" s="40">
        <f t="shared" si="1"/>
        <v>8520449.5999999996</v>
      </c>
      <c r="N12" s="28">
        <f t="shared" si="2"/>
        <v>177736578.65599999</v>
      </c>
      <c r="O12" s="28">
        <f t="shared" si="3"/>
        <v>233068585.61410114</v>
      </c>
      <c r="P12">
        <v>29</v>
      </c>
      <c r="Q12" t="s">
        <v>166</v>
      </c>
      <c r="R12" t="s">
        <v>677</v>
      </c>
      <c r="T12" s="27">
        <f>W5/W15</f>
        <v>0.76259345800589329</v>
      </c>
      <c r="V12" t="s">
        <v>1980</v>
      </c>
      <c r="W12" s="25">
        <v>36.71</v>
      </c>
      <c r="X12">
        <v>0</v>
      </c>
      <c r="Y12">
        <v>2</v>
      </c>
      <c r="Z12" t="s">
        <v>1007</v>
      </c>
      <c r="AA12" s="5">
        <f>SUMIF($C$2:$C$825,Z12,$N$2:$N$825)</f>
        <v>124544881.9888</v>
      </c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spans="1:41" x14ac:dyDescent="0.45">
      <c r="A13">
        <v>989</v>
      </c>
      <c r="B13" t="s">
        <v>790</v>
      </c>
      <c r="C13" t="s">
        <v>791</v>
      </c>
      <c r="D13" t="s">
        <v>803</v>
      </c>
      <c r="E13">
        <v>7</v>
      </c>
      <c r="H13" s="11">
        <v>253000</v>
      </c>
      <c r="I13">
        <v>6244040</v>
      </c>
      <c r="J13" s="41">
        <v>13156000</v>
      </c>
      <c r="K13" s="40">
        <f t="shared" si="0"/>
        <v>15524080</v>
      </c>
      <c r="L13" s="42" cm="1">
        <f t="array" ref="L13">_xlfn.IFS(K13&gt;300000,0.47,K13&gt;60000,0.45,K13&gt;35200,0.3,K13&gt;20200,0.24,K13&gt;=0,0.19)</f>
        <v>0.47</v>
      </c>
      <c r="M13" s="40">
        <f t="shared" si="1"/>
        <v>8227762.4000000004</v>
      </c>
      <c r="N13" s="28">
        <f t="shared" si="2"/>
        <v>171631123.664</v>
      </c>
      <c r="O13" s="28">
        <f t="shared" si="3"/>
        <v>225062412.82583052</v>
      </c>
      <c r="P13">
        <v>29</v>
      </c>
      <c r="Q13" t="s">
        <v>28</v>
      </c>
      <c r="R13" t="s">
        <v>795</v>
      </c>
      <c r="V13" t="s">
        <v>1981</v>
      </c>
      <c r="W13" s="25">
        <v>38.119999999999997</v>
      </c>
      <c r="X13">
        <v>0</v>
      </c>
      <c r="Y13">
        <v>1</v>
      </c>
      <c r="Z13" t="s">
        <v>2063</v>
      </c>
      <c r="AA13" s="5">
        <f>SUMIF($C$2:$C$825,Z13,$N$2:$N$825)</f>
        <v>128456469.08640002</v>
      </c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spans="1:41" x14ac:dyDescent="0.45">
      <c r="A14">
        <v>1060</v>
      </c>
      <c r="B14" t="s">
        <v>790</v>
      </c>
      <c r="C14" t="s">
        <v>879</v>
      </c>
      <c r="D14" t="s">
        <v>883</v>
      </c>
      <c r="E14">
        <v>4</v>
      </c>
      <c r="H14" s="11">
        <v>253000</v>
      </c>
      <c r="I14">
        <v>6244040</v>
      </c>
      <c r="J14" s="41">
        <v>13156000</v>
      </c>
      <c r="K14" s="40">
        <f t="shared" si="0"/>
        <v>15524080</v>
      </c>
      <c r="L14" s="42" cm="1">
        <f t="array" ref="L14">_xlfn.IFS(K14&gt;300000,0.47,K14&gt;60000,0.45,K14&gt;35200,0.3,K14&gt;20200,0.24,K14&gt;=0,0.19)</f>
        <v>0.47</v>
      </c>
      <c r="M14" s="40">
        <f t="shared" si="1"/>
        <v>8227762.4000000004</v>
      </c>
      <c r="N14" s="28">
        <f t="shared" si="2"/>
        <v>171631123.664</v>
      </c>
      <c r="O14" s="28">
        <f t="shared" si="3"/>
        <v>225062412.82583052</v>
      </c>
      <c r="P14">
        <v>28</v>
      </c>
      <c r="Q14" t="s">
        <v>28</v>
      </c>
      <c r="R14" t="s">
        <v>884</v>
      </c>
      <c r="T14" t="s">
        <v>2019</v>
      </c>
      <c r="W14" s="25"/>
      <c r="Z14" t="s">
        <v>2297</v>
      </c>
      <c r="AA14" s="5">
        <v>133559480.53760001</v>
      </c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spans="1:41" x14ac:dyDescent="0.45">
      <c r="A15">
        <v>1080</v>
      </c>
      <c r="B15" t="s">
        <v>790</v>
      </c>
      <c r="C15" t="s">
        <v>906</v>
      </c>
      <c r="D15" t="s">
        <v>909</v>
      </c>
      <c r="E15">
        <v>3</v>
      </c>
      <c r="H15" s="11">
        <v>253000</v>
      </c>
      <c r="I15">
        <v>6244040</v>
      </c>
      <c r="J15" s="41">
        <v>13156000</v>
      </c>
      <c r="K15" s="40">
        <f t="shared" si="0"/>
        <v>15524080</v>
      </c>
      <c r="L15" s="42" cm="1">
        <f t="array" ref="L15">_xlfn.IFS(K15&gt;300000,0.47,K15&gt;60000,0.45,K15&gt;35200,0.3,K15&gt;20200,0.24,K15&gt;=0,0.19)</f>
        <v>0.47</v>
      </c>
      <c r="M15" s="40">
        <f t="shared" si="1"/>
        <v>8227762.4000000004</v>
      </c>
      <c r="N15" s="28">
        <f t="shared" si="2"/>
        <v>171631123.664</v>
      </c>
      <c r="O15" s="28">
        <f t="shared" si="3"/>
        <v>225062412.82583052</v>
      </c>
      <c r="P15">
        <v>32</v>
      </c>
      <c r="Q15" t="s">
        <v>26</v>
      </c>
      <c r="R15" t="s">
        <v>677</v>
      </c>
      <c r="T15" s="5">
        <v>12722865.223463763</v>
      </c>
      <c r="V15" t="s">
        <v>677</v>
      </c>
      <c r="W15" s="25">
        <f>AVERAGE(W17:W27)</f>
        <v>48.966363636363639</v>
      </c>
      <c r="Y15">
        <v>2</v>
      </c>
      <c r="Z15" t="s">
        <v>1111</v>
      </c>
      <c r="AA15" s="5">
        <f t="shared" ref="AA15:AA36" si="4">SUMIF($C$2:$C$825,Z15,$N$2:$N$825)</f>
        <v>137501374.26480004</v>
      </c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spans="1:41" x14ac:dyDescent="0.45">
      <c r="A16">
        <v>990</v>
      </c>
      <c r="B16" t="s">
        <v>790</v>
      </c>
      <c r="C16" t="s">
        <v>791</v>
      </c>
      <c r="D16" t="s">
        <v>804</v>
      </c>
      <c r="E16">
        <v>8</v>
      </c>
      <c r="H16" s="11">
        <v>249000</v>
      </c>
      <c r="I16">
        <v>6145320</v>
      </c>
      <c r="J16" s="41">
        <v>12948000</v>
      </c>
      <c r="K16" s="40">
        <f t="shared" si="0"/>
        <v>15278640</v>
      </c>
      <c r="L16" s="42" cm="1">
        <f t="array" ref="L16">_xlfn.IFS(K16&gt;300000,0.47,K16&gt;60000,0.45,K16&gt;35200,0.3,K16&gt;20200,0.24,K16&gt;=0,0.19)</f>
        <v>0.47</v>
      </c>
      <c r="M16" s="40">
        <f t="shared" si="1"/>
        <v>8097679.2000000002</v>
      </c>
      <c r="N16" s="28">
        <f t="shared" si="2"/>
        <v>168917588.11199999</v>
      </c>
      <c r="O16" s="28">
        <f t="shared" si="3"/>
        <v>221504113.80882135</v>
      </c>
      <c r="P16">
        <v>33</v>
      </c>
      <c r="Q16" t="s">
        <v>22</v>
      </c>
      <c r="R16" t="s">
        <v>106</v>
      </c>
      <c r="T16" t="s">
        <v>2020</v>
      </c>
      <c r="W16" s="25"/>
      <c r="Y16">
        <v>2</v>
      </c>
      <c r="Z16" t="s">
        <v>2072</v>
      </c>
      <c r="AA16" s="5">
        <f t="shared" si="4"/>
        <v>146313068.98207998</v>
      </c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spans="1:41" x14ac:dyDescent="0.45">
      <c r="A17">
        <v>1081</v>
      </c>
      <c r="B17" t="s">
        <v>790</v>
      </c>
      <c r="C17" t="s">
        <v>906</v>
      </c>
      <c r="D17" t="s">
        <v>910</v>
      </c>
      <c r="E17">
        <v>4</v>
      </c>
      <c r="H17" s="11">
        <v>231000</v>
      </c>
      <c r="I17">
        <v>5701080</v>
      </c>
      <c r="J17" s="41">
        <v>12012000</v>
      </c>
      <c r="K17" s="40">
        <f t="shared" si="0"/>
        <v>14174160</v>
      </c>
      <c r="L17" s="42" cm="1">
        <f t="array" ref="L17">_xlfn.IFS(K17&gt;300000,0.47,K17&gt;60000,0.45,K17&gt;35200,0.3,K17&gt;20200,0.24,K17&gt;=0,0.19)</f>
        <v>0.47</v>
      </c>
      <c r="M17" s="40">
        <f t="shared" si="1"/>
        <v>7512304.8000000007</v>
      </c>
      <c r="N17" s="28">
        <f t="shared" si="2"/>
        <v>156706678.12800002</v>
      </c>
      <c r="O17" s="28">
        <f t="shared" si="3"/>
        <v>205491768.23228008</v>
      </c>
      <c r="P17">
        <v>32</v>
      </c>
      <c r="Q17" t="s">
        <v>22</v>
      </c>
      <c r="R17" t="s">
        <v>677</v>
      </c>
      <c r="T17" s="5">
        <v>138534.38600859555</v>
      </c>
      <c r="V17" t="s">
        <v>1287</v>
      </c>
      <c r="W17" s="25">
        <v>47.2</v>
      </c>
      <c r="Y17">
        <v>1</v>
      </c>
      <c r="Z17" t="s">
        <v>1173</v>
      </c>
      <c r="AA17" s="5">
        <f t="shared" si="4"/>
        <v>158177363.19839999</v>
      </c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spans="1:41" x14ac:dyDescent="0.45">
      <c r="A18">
        <v>991</v>
      </c>
      <c r="B18" t="s">
        <v>790</v>
      </c>
      <c r="C18" t="s">
        <v>791</v>
      </c>
      <c r="D18" t="s">
        <v>805</v>
      </c>
      <c r="E18">
        <v>9</v>
      </c>
      <c r="H18" s="11">
        <v>211000</v>
      </c>
      <c r="I18">
        <v>5207480</v>
      </c>
      <c r="J18" s="41">
        <v>10972000</v>
      </c>
      <c r="K18" s="40">
        <f t="shared" si="0"/>
        <v>12946960</v>
      </c>
      <c r="L18" s="42" cm="1">
        <f t="array" ref="L18">_xlfn.IFS(K18&gt;300000,0.47,K18&gt;60000,0.45,K18&gt;35200,0.3,K18&gt;20200,0.24,K18&gt;=0,0.19)</f>
        <v>0.47</v>
      </c>
      <c r="M18" s="40">
        <f t="shared" si="1"/>
        <v>6861888.8000000007</v>
      </c>
      <c r="N18" s="28">
        <f t="shared" si="2"/>
        <v>143139000.368</v>
      </c>
      <c r="O18" s="28">
        <f t="shared" si="3"/>
        <v>187700273.14723417</v>
      </c>
      <c r="P18">
        <v>29</v>
      </c>
      <c r="Q18" t="s">
        <v>50</v>
      </c>
      <c r="R18" t="s">
        <v>677</v>
      </c>
      <c r="V18" t="s">
        <v>1982</v>
      </c>
      <c r="W18" s="25">
        <v>46.75</v>
      </c>
      <c r="Y18">
        <v>1</v>
      </c>
      <c r="Z18" t="s">
        <v>1371</v>
      </c>
      <c r="AA18" s="5">
        <f t="shared" si="4"/>
        <v>159064382.13119996</v>
      </c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spans="1:41" x14ac:dyDescent="0.45">
      <c r="A19">
        <v>1033</v>
      </c>
      <c r="B19" t="s">
        <v>790</v>
      </c>
      <c r="C19" t="s">
        <v>852</v>
      </c>
      <c r="D19" t="s">
        <v>853</v>
      </c>
      <c r="E19">
        <v>1</v>
      </c>
      <c r="H19" s="11">
        <v>189000</v>
      </c>
      <c r="I19">
        <v>4664520</v>
      </c>
      <c r="J19" s="41">
        <v>9828000</v>
      </c>
      <c r="K19" s="40">
        <f t="shared" si="0"/>
        <v>11597040</v>
      </c>
      <c r="L19" s="42" cm="1">
        <f t="array" ref="L19">_xlfn.IFS(K19&gt;300000,0.47,K19&gt;60000,0.45,K19&gt;35200,0.3,K19&gt;20200,0.24,K19&gt;=0,0.19)</f>
        <v>0.47</v>
      </c>
      <c r="M19" s="40">
        <f t="shared" si="1"/>
        <v>6146431.2000000002</v>
      </c>
      <c r="N19" s="28">
        <f t="shared" si="2"/>
        <v>128214554.832</v>
      </c>
      <c r="O19" s="28">
        <f t="shared" si="3"/>
        <v>168129628.55368367</v>
      </c>
      <c r="P19">
        <v>27</v>
      </c>
      <c r="Q19" t="s">
        <v>20</v>
      </c>
      <c r="R19" t="s">
        <v>677</v>
      </c>
      <c r="T19" t="s">
        <v>2066</v>
      </c>
      <c r="V19" t="s">
        <v>1087</v>
      </c>
      <c r="W19" s="25">
        <v>45.87</v>
      </c>
      <c r="Y19">
        <v>1</v>
      </c>
      <c r="Z19" t="s">
        <v>1087</v>
      </c>
      <c r="AA19" s="5">
        <f t="shared" si="4"/>
        <v>173147887.63999999</v>
      </c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</row>
    <row r="20" spans="1:41" x14ac:dyDescent="0.45">
      <c r="A20">
        <v>992</v>
      </c>
      <c r="B20" t="s">
        <v>790</v>
      </c>
      <c r="C20" t="s">
        <v>791</v>
      </c>
      <c r="D20" t="s">
        <v>806</v>
      </c>
      <c r="E20">
        <v>10</v>
      </c>
      <c r="H20" s="11">
        <v>184000</v>
      </c>
      <c r="I20">
        <v>4541120</v>
      </c>
      <c r="J20" s="41">
        <v>9568000</v>
      </c>
      <c r="K20" s="40">
        <f t="shared" si="0"/>
        <v>11290240</v>
      </c>
      <c r="L20" s="42" cm="1">
        <f t="array" ref="L20">_xlfn.IFS(K20&gt;300000,0.47,K20&gt;60000,0.45,K20&gt;35200,0.3,K20&gt;20200,0.24,K20&gt;=0,0.19)</f>
        <v>0.47</v>
      </c>
      <c r="M20" s="40">
        <f t="shared" si="1"/>
        <v>5983827.2000000002</v>
      </c>
      <c r="N20" s="28">
        <f t="shared" si="2"/>
        <v>124822635.392</v>
      </c>
      <c r="O20" s="28">
        <f t="shared" si="3"/>
        <v>163681754.78242218</v>
      </c>
      <c r="P20">
        <v>29</v>
      </c>
      <c r="Q20" t="s">
        <v>26</v>
      </c>
      <c r="R20" t="s">
        <v>106</v>
      </c>
      <c r="T20" s="5">
        <v>20992727.618715208</v>
      </c>
      <c r="V20" t="s">
        <v>1983</v>
      </c>
      <c r="W20" s="25">
        <v>44.25</v>
      </c>
      <c r="Y20">
        <v>1</v>
      </c>
      <c r="Z20" t="s">
        <v>824</v>
      </c>
      <c r="AA20" s="5">
        <f t="shared" si="4"/>
        <v>173396969.72416002</v>
      </c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</row>
    <row r="21" spans="1:41" x14ac:dyDescent="0.45">
      <c r="A21">
        <v>993</v>
      </c>
      <c r="B21" t="s">
        <v>790</v>
      </c>
      <c r="C21" t="s">
        <v>791</v>
      </c>
      <c r="D21" t="s">
        <v>807</v>
      </c>
      <c r="E21">
        <v>11</v>
      </c>
      <c r="H21" s="11">
        <v>184000</v>
      </c>
      <c r="I21">
        <v>4541120</v>
      </c>
      <c r="J21" s="41">
        <v>9568000</v>
      </c>
      <c r="K21" s="40">
        <f t="shared" si="0"/>
        <v>11290240</v>
      </c>
      <c r="L21" s="42" cm="1">
        <f t="array" ref="L21">_xlfn.IFS(K21&gt;300000,0.47,K21&gt;60000,0.45,K21&gt;35200,0.3,K21&gt;20200,0.24,K21&gt;=0,0.19)</f>
        <v>0.47</v>
      </c>
      <c r="M21" s="40">
        <f t="shared" si="1"/>
        <v>5983827.2000000002</v>
      </c>
      <c r="N21" s="28">
        <f t="shared" si="2"/>
        <v>124822635.392</v>
      </c>
      <c r="O21" s="28">
        <f t="shared" si="3"/>
        <v>163681754.78242218</v>
      </c>
      <c r="P21">
        <v>20</v>
      </c>
      <c r="Q21" t="s">
        <v>105</v>
      </c>
      <c r="R21" t="s">
        <v>106</v>
      </c>
      <c r="T21" t="s">
        <v>2067</v>
      </c>
      <c r="V21" t="s">
        <v>1984</v>
      </c>
      <c r="W21" s="25">
        <v>45.15</v>
      </c>
      <c r="Y21">
        <v>1</v>
      </c>
      <c r="Z21" t="s">
        <v>1203</v>
      </c>
      <c r="AA21" s="5">
        <f t="shared" si="4"/>
        <v>185443275.61760005</v>
      </c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</row>
    <row r="22" spans="1:41" x14ac:dyDescent="0.45">
      <c r="A22">
        <v>1407</v>
      </c>
      <c r="B22" t="s">
        <v>790</v>
      </c>
      <c r="C22" t="s">
        <v>1287</v>
      </c>
      <c r="D22" t="s">
        <v>1288</v>
      </c>
      <c r="E22">
        <v>1</v>
      </c>
      <c r="H22" s="11">
        <v>180000</v>
      </c>
      <c r="I22">
        <v>4442400</v>
      </c>
      <c r="J22" s="41">
        <v>9360000</v>
      </c>
      <c r="K22" s="40">
        <f t="shared" si="0"/>
        <v>11044800</v>
      </c>
      <c r="L22" s="42" cm="1">
        <f t="array" ref="L22">_xlfn.IFS(K22&gt;300000,0.47,K22&gt;60000,0.45,K22&gt;35200,0.3,K22&gt;20200,0.24,K22&gt;=0,0.19)</f>
        <v>0.47</v>
      </c>
      <c r="M22" s="40">
        <f t="shared" si="1"/>
        <v>5853744</v>
      </c>
      <c r="N22" s="28">
        <f t="shared" si="2"/>
        <v>122109099.84</v>
      </c>
      <c r="O22" s="28">
        <f t="shared" si="3"/>
        <v>160123455.76541302</v>
      </c>
      <c r="P22">
        <v>25</v>
      </c>
      <c r="Q22" t="s">
        <v>33</v>
      </c>
      <c r="R22" t="s">
        <v>317</v>
      </c>
      <c r="T22" s="5">
        <v>82209.282982381221</v>
      </c>
      <c r="V22" t="s">
        <v>1316</v>
      </c>
      <c r="W22" s="25">
        <v>49.11</v>
      </c>
      <c r="Y22">
        <v>1</v>
      </c>
      <c r="Z22" t="s">
        <v>1401</v>
      </c>
      <c r="AA22" s="5">
        <f t="shared" si="4"/>
        <v>237073409.37280008</v>
      </c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</row>
    <row r="23" spans="1:41" x14ac:dyDescent="0.45">
      <c r="A23">
        <v>1204</v>
      </c>
      <c r="B23" t="s">
        <v>790</v>
      </c>
      <c r="C23" t="s">
        <v>1061</v>
      </c>
      <c r="D23" t="s">
        <v>1062</v>
      </c>
      <c r="E23">
        <v>1</v>
      </c>
      <c r="H23" s="11">
        <v>177000</v>
      </c>
      <c r="I23">
        <v>4368360</v>
      </c>
      <c r="J23" s="41">
        <v>9204000</v>
      </c>
      <c r="K23" s="40">
        <f t="shared" si="0"/>
        <v>10860720</v>
      </c>
      <c r="L23" s="42" cm="1">
        <f t="array" ref="L23">_xlfn.IFS(K23&gt;300000,0.47,K23&gt;60000,0.45,K23&gt;35200,0.3,K23&gt;20200,0.24,K23&gt;=0,0.19)</f>
        <v>0.47</v>
      </c>
      <c r="M23" s="40">
        <f t="shared" si="1"/>
        <v>5756181.6000000006</v>
      </c>
      <c r="N23" s="28">
        <f t="shared" si="2"/>
        <v>120073948.17600001</v>
      </c>
      <c r="O23" s="28">
        <f t="shared" si="3"/>
        <v>157454731.50265613</v>
      </c>
      <c r="P23">
        <v>31</v>
      </c>
      <c r="Q23" t="s">
        <v>50</v>
      </c>
      <c r="R23" t="s">
        <v>677</v>
      </c>
      <c r="V23" t="s">
        <v>906</v>
      </c>
      <c r="W23" s="25">
        <v>56.14</v>
      </c>
      <c r="Y23">
        <v>1</v>
      </c>
      <c r="Z23" t="s">
        <v>1033</v>
      </c>
      <c r="AA23" s="5">
        <f t="shared" si="4"/>
        <v>282787523.63679999</v>
      </c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</row>
    <row r="24" spans="1:41" x14ac:dyDescent="0.45">
      <c r="A24">
        <v>1082</v>
      </c>
      <c r="B24" t="s">
        <v>790</v>
      </c>
      <c r="C24" t="s">
        <v>906</v>
      </c>
      <c r="D24" t="s">
        <v>911</v>
      </c>
      <c r="E24">
        <v>5</v>
      </c>
      <c r="H24" s="11">
        <v>164000</v>
      </c>
      <c r="I24">
        <v>4047520</v>
      </c>
      <c r="J24" s="41">
        <v>8528000</v>
      </c>
      <c r="K24" s="40">
        <f t="shared" si="0"/>
        <v>10063040</v>
      </c>
      <c r="L24" s="42" cm="1">
        <f t="array" ref="L24">_xlfn.IFS(K24&gt;300000,0.47,K24&gt;60000,0.45,K24&gt;35200,0.3,K24&gt;20200,0.24,K24&gt;=0,0.19)</f>
        <v>0.47</v>
      </c>
      <c r="M24" s="40">
        <f t="shared" si="1"/>
        <v>5333411.2</v>
      </c>
      <c r="N24" s="28">
        <f t="shared" si="2"/>
        <v>111254957.632</v>
      </c>
      <c r="O24" s="28">
        <f t="shared" si="3"/>
        <v>145890259.69737631</v>
      </c>
      <c r="P24">
        <v>29</v>
      </c>
      <c r="Q24" t="s">
        <v>94</v>
      </c>
      <c r="R24" t="s">
        <v>677</v>
      </c>
      <c r="T24" t="s">
        <v>2290</v>
      </c>
      <c r="V24" t="s">
        <v>1985</v>
      </c>
      <c r="W24" s="25">
        <v>44.6</v>
      </c>
      <c r="Y24">
        <v>1</v>
      </c>
      <c r="Z24" t="s">
        <v>1141</v>
      </c>
      <c r="AA24" s="5">
        <f t="shared" si="4"/>
        <v>286719590.24800003</v>
      </c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</row>
    <row r="25" spans="1:41" x14ac:dyDescent="0.45">
      <c r="A25">
        <v>1083</v>
      </c>
      <c r="B25" t="s">
        <v>790</v>
      </c>
      <c r="C25" t="s">
        <v>906</v>
      </c>
      <c r="D25" t="s">
        <v>912</v>
      </c>
      <c r="E25">
        <v>6</v>
      </c>
      <c r="H25" s="11">
        <v>164000</v>
      </c>
      <c r="I25">
        <v>4047520</v>
      </c>
      <c r="J25" s="41">
        <v>8528000</v>
      </c>
      <c r="K25" s="40">
        <f t="shared" si="0"/>
        <v>10063040</v>
      </c>
      <c r="L25" s="42" cm="1">
        <f t="array" ref="L25">_xlfn.IFS(K25&gt;300000,0.47,K25&gt;60000,0.45,K25&gt;35200,0.3,K25&gt;20200,0.24,K25&gt;=0,0.19)</f>
        <v>0.47</v>
      </c>
      <c r="M25" s="40">
        <f t="shared" si="1"/>
        <v>5333411.2</v>
      </c>
      <c r="N25" s="28">
        <f t="shared" si="2"/>
        <v>111254957.632</v>
      </c>
      <c r="O25" s="28">
        <f t="shared" si="3"/>
        <v>145890259.69737631</v>
      </c>
      <c r="P25">
        <v>24</v>
      </c>
      <c r="Q25" t="s">
        <v>63</v>
      </c>
      <c r="R25" t="s">
        <v>913</v>
      </c>
      <c r="T25" s="5">
        <v>54072177.199720986</v>
      </c>
      <c r="V25" t="s">
        <v>1986</v>
      </c>
      <c r="W25" s="25">
        <v>56.06</v>
      </c>
      <c r="Y25">
        <v>1</v>
      </c>
      <c r="Z25" t="s">
        <v>983</v>
      </c>
      <c r="AA25" s="5">
        <f t="shared" si="4"/>
        <v>342176833.10720003</v>
      </c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</row>
    <row r="26" spans="1:41" x14ac:dyDescent="0.45">
      <c r="A26">
        <v>1084</v>
      </c>
      <c r="B26" t="s">
        <v>790</v>
      </c>
      <c r="C26" t="s">
        <v>906</v>
      </c>
      <c r="D26" t="s">
        <v>914</v>
      </c>
      <c r="E26">
        <v>7</v>
      </c>
      <c r="H26" s="11">
        <v>158000</v>
      </c>
      <c r="I26">
        <v>3899440</v>
      </c>
      <c r="J26" s="41">
        <v>8216000</v>
      </c>
      <c r="K26" s="40">
        <f t="shared" si="0"/>
        <v>9694880</v>
      </c>
      <c r="L26" s="42" cm="1">
        <f t="array" ref="L26">_xlfn.IFS(K26&gt;300000,0.47,K26&gt;60000,0.45,K26&gt;35200,0.3,K26&gt;20200,0.24,K26&gt;=0,0.19)</f>
        <v>0.47</v>
      </c>
      <c r="M26" s="40">
        <f t="shared" si="1"/>
        <v>5138286.4000000004</v>
      </c>
      <c r="N26" s="28">
        <f t="shared" si="2"/>
        <v>107184654.30400001</v>
      </c>
      <c r="O26" s="28">
        <f t="shared" si="3"/>
        <v>140552811.17186254</v>
      </c>
      <c r="P26">
        <v>27</v>
      </c>
      <c r="Q26" t="s">
        <v>24</v>
      </c>
      <c r="R26" t="s">
        <v>913</v>
      </c>
      <c r="T26" t="s">
        <v>2291</v>
      </c>
      <c r="V26" t="s">
        <v>1987</v>
      </c>
      <c r="W26" s="25">
        <v>52.65</v>
      </c>
      <c r="Y26">
        <v>2</v>
      </c>
      <c r="Z26" t="s">
        <v>1260</v>
      </c>
      <c r="AA26" s="5">
        <f t="shared" si="4"/>
        <v>363511366.39999998</v>
      </c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spans="1:41" x14ac:dyDescent="0.45">
      <c r="A27">
        <v>1085</v>
      </c>
      <c r="B27" t="s">
        <v>790</v>
      </c>
      <c r="C27" t="s">
        <v>906</v>
      </c>
      <c r="D27" t="s">
        <v>915</v>
      </c>
      <c r="E27">
        <v>8</v>
      </c>
      <c r="H27" s="11">
        <v>158000</v>
      </c>
      <c r="I27">
        <v>3899440</v>
      </c>
      <c r="J27" s="41">
        <v>8216000</v>
      </c>
      <c r="K27" s="40">
        <f t="shared" si="0"/>
        <v>9694880</v>
      </c>
      <c r="L27" s="42" cm="1">
        <f t="array" ref="L27">_xlfn.IFS(K27&gt;300000,0.47,K27&gt;60000,0.45,K27&gt;35200,0.3,K27&gt;20200,0.24,K27&gt;=0,0.19)</f>
        <v>0.47</v>
      </c>
      <c r="M27" s="40">
        <f t="shared" si="1"/>
        <v>5138286.4000000004</v>
      </c>
      <c r="N27" s="28">
        <f t="shared" si="2"/>
        <v>107184654.30400001</v>
      </c>
      <c r="O27" s="28">
        <f t="shared" si="3"/>
        <v>140552811.17186254</v>
      </c>
      <c r="P27">
        <v>33</v>
      </c>
      <c r="Q27" t="s">
        <v>38</v>
      </c>
      <c r="R27" t="s">
        <v>18</v>
      </c>
      <c r="T27" s="5">
        <v>100052.612117319</v>
      </c>
      <c r="V27" t="s">
        <v>1988</v>
      </c>
      <c r="W27" s="25">
        <v>50.85</v>
      </c>
      <c r="Y27">
        <v>1</v>
      </c>
      <c r="Z27" t="s">
        <v>1061</v>
      </c>
      <c r="AA27" s="5">
        <f t="shared" si="4"/>
        <v>397172006.94080013</v>
      </c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spans="1:41" x14ac:dyDescent="0.45">
      <c r="A28">
        <v>1061</v>
      </c>
      <c r="B28" t="s">
        <v>790</v>
      </c>
      <c r="C28" t="s">
        <v>879</v>
      </c>
      <c r="D28" t="s">
        <v>885</v>
      </c>
      <c r="E28">
        <v>5</v>
      </c>
      <c r="H28" s="11">
        <v>154000</v>
      </c>
      <c r="I28">
        <v>3800720</v>
      </c>
      <c r="J28" s="41">
        <v>8008000</v>
      </c>
      <c r="K28" s="40">
        <f t="shared" si="0"/>
        <v>9449440</v>
      </c>
      <c r="L28" s="42" cm="1">
        <f t="array" ref="L28">_xlfn.IFS(K28&gt;300000,0.47,K28&gt;60000,0.45,K28&gt;35200,0.3,K28&gt;20200,0.24,K28&gt;=0,0.19)</f>
        <v>0.47</v>
      </c>
      <c r="M28" s="40">
        <f t="shared" si="1"/>
        <v>5008203.2</v>
      </c>
      <c r="N28" s="28">
        <f t="shared" si="2"/>
        <v>104471118.752</v>
      </c>
      <c r="O28" s="28">
        <f t="shared" si="3"/>
        <v>136994512.15485337</v>
      </c>
      <c r="P28">
        <v>21</v>
      </c>
      <c r="Q28" t="s">
        <v>20</v>
      </c>
      <c r="R28" t="s">
        <v>886</v>
      </c>
      <c r="Y28">
        <v>1</v>
      </c>
      <c r="Z28" t="s">
        <v>941</v>
      </c>
      <c r="AA28" s="5">
        <f t="shared" si="4"/>
        <v>496975076.56159991</v>
      </c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spans="1:41" x14ac:dyDescent="0.45">
      <c r="A29">
        <v>994</v>
      </c>
      <c r="B29" t="s">
        <v>790</v>
      </c>
      <c r="C29" t="s">
        <v>791</v>
      </c>
      <c r="D29" t="s">
        <v>808</v>
      </c>
      <c r="E29">
        <v>12</v>
      </c>
      <c r="H29" s="11">
        <v>152000</v>
      </c>
      <c r="I29">
        <v>3751360</v>
      </c>
      <c r="J29" s="41">
        <v>7904000</v>
      </c>
      <c r="K29" s="40">
        <f t="shared" si="0"/>
        <v>9326720</v>
      </c>
      <c r="L29" s="42" cm="1">
        <f t="array" ref="L29">_xlfn.IFS(K29&gt;300000,0.47,K29&gt;60000,0.45,K29&gt;35200,0.3,K29&gt;20200,0.24,K29&gt;=0,0.19)</f>
        <v>0.47</v>
      </c>
      <c r="M29" s="40">
        <f t="shared" si="1"/>
        <v>4943161.6000000006</v>
      </c>
      <c r="N29" s="28">
        <f t="shared" si="2"/>
        <v>103114350.97600001</v>
      </c>
      <c r="O29" s="28">
        <f t="shared" si="3"/>
        <v>135215362.64634877</v>
      </c>
      <c r="P29">
        <v>26</v>
      </c>
      <c r="Q29" t="s">
        <v>72</v>
      </c>
      <c r="R29" t="s">
        <v>317</v>
      </c>
      <c r="Y29">
        <v>1</v>
      </c>
      <c r="Z29" t="s">
        <v>1316</v>
      </c>
      <c r="AA29" s="5">
        <f t="shared" si="4"/>
        <v>500331156.85279989</v>
      </c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spans="1:41" x14ac:dyDescent="0.45">
      <c r="A30">
        <v>995</v>
      </c>
      <c r="B30" t="s">
        <v>790</v>
      </c>
      <c r="C30" t="s">
        <v>791</v>
      </c>
      <c r="D30" t="s">
        <v>809</v>
      </c>
      <c r="E30">
        <v>13</v>
      </c>
      <c r="H30" s="11">
        <v>152000</v>
      </c>
      <c r="I30">
        <v>3751360</v>
      </c>
      <c r="J30" s="41">
        <v>7904000</v>
      </c>
      <c r="K30" s="40">
        <f t="shared" si="0"/>
        <v>9326720</v>
      </c>
      <c r="L30" s="42" cm="1">
        <f t="array" ref="L30">_xlfn.IFS(K30&gt;300000,0.47,K30&gt;60000,0.45,K30&gt;35200,0.3,K30&gt;20200,0.24,K30&gt;=0,0.19)</f>
        <v>0.47</v>
      </c>
      <c r="M30" s="40">
        <f t="shared" si="1"/>
        <v>4943161.6000000006</v>
      </c>
      <c r="N30" s="28">
        <f t="shared" si="2"/>
        <v>103114350.97600001</v>
      </c>
      <c r="O30" s="28">
        <f t="shared" si="3"/>
        <v>135215362.64634877</v>
      </c>
      <c r="P30">
        <v>23</v>
      </c>
      <c r="Q30" t="s">
        <v>17</v>
      </c>
      <c r="R30" t="s">
        <v>106</v>
      </c>
      <c r="Y30">
        <v>1</v>
      </c>
      <c r="Z30" t="s">
        <v>1346</v>
      </c>
      <c r="AA30" s="5">
        <f t="shared" si="4"/>
        <v>557224525.60319996</v>
      </c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spans="1:41" x14ac:dyDescent="0.45">
      <c r="A31">
        <v>996</v>
      </c>
      <c r="B31" t="s">
        <v>790</v>
      </c>
      <c r="C31" t="s">
        <v>791</v>
      </c>
      <c r="D31" t="s">
        <v>810</v>
      </c>
      <c r="E31">
        <v>14</v>
      </c>
      <c r="H31" s="11">
        <v>152000</v>
      </c>
      <c r="I31">
        <v>3751360</v>
      </c>
      <c r="J31" s="41">
        <v>7904000</v>
      </c>
      <c r="K31" s="40">
        <f t="shared" si="0"/>
        <v>9326720</v>
      </c>
      <c r="L31" s="42" cm="1">
        <f t="array" ref="L31">_xlfn.IFS(K31&gt;300000,0.47,K31&gt;60000,0.45,K31&gt;35200,0.3,K31&gt;20200,0.24,K31&gt;=0,0.19)</f>
        <v>0.47</v>
      </c>
      <c r="M31" s="40">
        <f t="shared" si="1"/>
        <v>4943161.6000000006</v>
      </c>
      <c r="N31" s="28">
        <f t="shared" si="2"/>
        <v>103114350.97600001</v>
      </c>
      <c r="O31" s="28">
        <f t="shared" si="3"/>
        <v>135215362.64634877</v>
      </c>
      <c r="P31">
        <v>29</v>
      </c>
      <c r="Q31" t="s">
        <v>70</v>
      </c>
      <c r="R31" t="s">
        <v>677</v>
      </c>
      <c r="Y31">
        <v>1</v>
      </c>
      <c r="Z31" t="s">
        <v>1234</v>
      </c>
      <c r="AA31" s="5">
        <f t="shared" si="4"/>
        <v>569231920.42079997</v>
      </c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spans="1:41" x14ac:dyDescent="0.45">
      <c r="A32">
        <v>997</v>
      </c>
      <c r="B32" t="s">
        <v>790</v>
      </c>
      <c r="C32" t="s">
        <v>791</v>
      </c>
      <c r="D32" t="s">
        <v>811</v>
      </c>
      <c r="E32">
        <v>15</v>
      </c>
      <c r="H32" s="11">
        <v>152000</v>
      </c>
      <c r="I32">
        <v>3751360</v>
      </c>
      <c r="J32" s="41">
        <v>7904000</v>
      </c>
      <c r="K32" s="40">
        <f t="shared" si="0"/>
        <v>9326720</v>
      </c>
      <c r="L32" s="42" cm="1">
        <f t="array" ref="L32">_xlfn.IFS(K32&gt;300000,0.47,K32&gt;60000,0.45,K32&gt;35200,0.3,K32&gt;20200,0.24,K32&gt;=0,0.19)</f>
        <v>0.47</v>
      </c>
      <c r="M32" s="40">
        <f t="shared" si="1"/>
        <v>4943161.6000000006</v>
      </c>
      <c r="N32" s="28">
        <f t="shared" si="2"/>
        <v>103114350.97600001</v>
      </c>
      <c r="O32" s="28">
        <f t="shared" si="3"/>
        <v>135215362.64634877</v>
      </c>
      <c r="P32">
        <v>23</v>
      </c>
      <c r="Q32" t="s">
        <v>45</v>
      </c>
      <c r="R32" t="s">
        <v>812</v>
      </c>
      <c r="Y32">
        <v>1</v>
      </c>
      <c r="Z32" t="s">
        <v>852</v>
      </c>
      <c r="AA32" s="5">
        <f t="shared" si="4"/>
        <v>570504210.20319986</v>
      </c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spans="1:41" x14ac:dyDescent="0.45">
      <c r="A33">
        <v>1086</v>
      </c>
      <c r="B33" t="s">
        <v>790</v>
      </c>
      <c r="C33" t="s">
        <v>906</v>
      </c>
      <c r="D33" t="s">
        <v>916</v>
      </c>
      <c r="E33">
        <v>9</v>
      </c>
      <c r="H33" s="11">
        <v>250000</v>
      </c>
      <c r="I33">
        <v>6170000</v>
      </c>
      <c r="J33" s="41">
        <v>7800000</v>
      </c>
      <c r="K33" s="40">
        <f t="shared" si="0"/>
        <v>9204000</v>
      </c>
      <c r="L33" s="42" cm="1">
        <f t="array" ref="L33">_xlfn.IFS(K33&gt;300000,0.47,K33&gt;60000,0.45,K33&gt;35200,0.3,K33&gt;20200,0.24,K33&gt;=0,0.19)</f>
        <v>0.47</v>
      </c>
      <c r="M33" s="40">
        <f t="shared" si="1"/>
        <v>4878120</v>
      </c>
      <c r="N33" s="28">
        <f t="shared" si="2"/>
        <v>101757583.2</v>
      </c>
      <c r="O33" s="28">
        <f t="shared" si="3"/>
        <v>133436213.13784418</v>
      </c>
      <c r="P33">
        <v>32</v>
      </c>
      <c r="Q33" t="s">
        <v>105</v>
      </c>
      <c r="R33" t="s">
        <v>917</v>
      </c>
      <c r="Y33">
        <v>1</v>
      </c>
      <c r="Z33" t="s">
        <v>1287</v>
      </c>
      <c r="AA33" s="5">
        <f t="shared" si="4"/>
        <v>936169765.44000006</v>
      </c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spans="1:41" x14ac:dyDescent="0.45">
      <c r="A34">
        <v>1034</v>
      </c>
      <c r="B34" t="s">
        <v>790</v>
      </c>
      <c r="C34" t="s">
        <v>852</v>
      </c>
      <c r="D34" t="s">
        <v>854</v>
      </c>
      <c r="E34">
        <v>2</v>
      </c>
      <c r="H34" s="11">
        <v>147000</v>
      </c>
      <c r="I34">
        <v>3627960</v>
      </c>
      <c r="J34" s="41">
        <v>7644000</v>
      </c>
      <c r="K34" s="40">
        <f t="shared" si="0"/>
        <v>9019920</v>
      </c>
      <c r="L34" s="42" cm="1">
        <f t="array" ref="L34">_xlfn.IFS(K34&gt;300000,0.47,K34&gt;60000,0.45,K34&gt;35200,0.3,K34&gt;20200,0.24,K34&gt;=0,0.19)</f>
        <v>0.47</v>
      </c>
      <c r="M34" s="40">
        <f t="shared" si="1"/>
        <v>4780557.6000000006</v>
      </c>
      <c r="N34" s="28">
        <f t="shared" si="2"/>
        <v>99722431.536000013</v>
      </c>
      <c r="O34" s="28">
        <f t="shared" si="3"/>
        <v>130767488.87508731</v>
      </c>
      <c r="P34">
        <v>30</v>
      </c>
      <c r="Q34" t="s">
        <v>17</v>
      </c>
      <c r="R34" t="s">
        <v>677</v>
      </c>
      <c r="T34" t="s">
        <v>2291</v>
      </c>
      <c r="Y34">
        <v>1</v>
      </c>
      <c r="Z34" t="s">
        <v>879</v>
      </c>
      <c r="AA34" s="5">
        <f t="shared" si="4"/>
        <v>1702811397.2687998</v>
      </c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</row>
    <row r="35" spans="1:41" x14ac:dyDescent="0.45">
      <c r="A35">
        <v>1062</v>
      </c>
      <c r="B35" t="s">
        <v>790</v>
      </c>
      <c r="C35" t="s">
        <v>879</v>
      </c>
      <c r="D35" t="s">
        <v>887</v>
      </c>
      <c r="E35">
        <v>6</v>
      </c>
      <c r="H35" s="11">
        <v>141000</v>
      </c>
      <c r="I35">
        <v>3479880</v>
      </c>
      <c r="J35" s="41">
        <v>7332000</v>
      </c>
      <c r="K35" s="40">
        <f t="shared" si="0"/>
        <v>8651760</v>
      </c>
      <c r="L35" s="42" cm="1">
        <f t="array" ref="L35">_xlfn.IFS(K35&gt;300000,0.47,K35&gt;60000,0.45,K35&gt;35200,0.3,K35&gt;20200,0.24,K35&gt;=0,0.19)</f>
        <v>0.47</v>
      </c>
      <c r="M35" s="40">
        <f t="shared" si="1"/>
        <v>4585432.8</v>
      </c>
      <c r="N35" s="28">
        <f t="shared" si="2"/>
        <v>95652128.207999989</v>
      </c>
      <c r="O35" s="28">
        <f t="shared" si="3"/>
        <v>125430040.34957352</v>
      </c>
      <c r="P35">
        <v>26</v>
      </c>
      <c r="Q35" t="s">
        <v>30</v>
      </c>
      <c r="R35" t="s">
        <v>677</v>
      </c>
      <c r="T35" s="5">
        <v>100052.612117319</v>
      </c>
      <c r="Y35">
        <v>1</v>
      </c>
      <c r="Z35" t="s">
        <v>906</v>
      </c>
      <c r="AA35" s="5">
        <f t="shared" si="4"/>
        <v>1958605642.0111997</v>
      </c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</row>
    <row r="36" spans="1:41" x14ac:dyDescent="0.45">
      <c r="A36">
        <v>1063</v>
      </c>
      <c r="B36" t="s">
        <v>790</v>
      </c>
      <c r="C36" t="s">
        <v>879</v>
      </c>
      <c r="D36" t="s">
        <v>888</v>
      </c>
      <c r="E36">
        <v>7</v>
      </c>
      <c r="H36" s="11">
        <v>141000</v>
      </c>
      <c r="I36">
        <v>3479880</v>
      </c>
      <c r="J36" s="41">
        <v>7332000</v>
      </c>
      <c r="K36" s="40">
        <f t="shared" si="0"/>
        <v>8651760</v>
      </c>
      <c r="L36" s="42" cm="1">
        <f t="array" ref="L36">_xlfn.IFS(K36&gt;300000,0.47,K36&gt;60000,0.45,K36&gt;35200,0.3,K36&gt;20200,0.24,K36&gt;=0,0.19)</f>
        <v>0.47</v>
      </c>
      <c r="M36" s="40">
        <f t="shared" si="1"/>
        <v>4585432.8</v>
      </c>
      <c r="N36" s="28">
        <f t="shared" si="2"/>
        <v>95652128.207999989</v>
      </c>
      <c r="O36" s="28">
        <f t="shared" si="3"/>
        <v>125430040.34957352</v>
      </c>
      <c r="P36">
        <v>27</v>
      </c>
      <c r="Q36" t="s">
        <v>678</v>
      </c>
      <c r="R36" t="s">
        <v>795</v>
      </c>
      <c r="Y36">
        <v>1</v>
      </c>
      <c r="Z36" t="s">
        <v>791</v>
      </c>
      <c r="AA36" s="5">
        <f t="shared" si="4"/>
        <v>3162964877.7999988</v>
      </c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</row>
    <row r="37" spans="1:41" x14ac:dyDescent="0.45">
      <c r="A37">
        <v>1087</v>
      </c>
      <c r="B37" t="s">
        <v>790</v>
      </c>
      <c r="C37" t="s">
        <v>906</v>
      </c>
      <c r="D37" t="s">
        <v>918</v>
      </c>
      <c r="E37">
        <v>10</v>
      </c>
      <c r="H37" s="11">
        <v>141000</v>
      </c>
      <c r="I37">
        <v>3479880</v>
      </c>
      <c r="J37" s="41">
        <v>7332000</v>
      </c>
      <c r="K37" s="40">
        <f t="shared" si="0"/>
        <v>8651760</v>
      </c>
      <c r="L37" s="42" cm="1">
        <f t="array" ref="L37">_xlfn.IFS(K37&gt;300000,0.47,K37&gt;60000,0.45,K37&gt;35200,0.3,K37&gt;20200,0.24,K37&gt;=0,0.19)</f>
        <v>0.47</v>
      </c>
      <c r="M37" s="40">
        <f t="shared" si="1"/>
        <v>4585432.8</v>
      </c>
      <c r="N37" s="28">
        <f t="shared" si="2"/>
        <v>95652128.207999989</v>
      </c>
      <c r="O37" s="28">
        <f t="shared" si="3"/>
        <v>125430040.34957352</v>
      </c>
      <c r="P37">
        <v>29</v>
      </c>
      <c r="Q37" t="s">
        <v>28</v>
      </c>
      <c r="R37" t="s">
        <v>799</v>
      </c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</row>
    <row r="38" spans="1:41" x14ac:dyDescent="0.45">
      <c r="A38">
        <v>998</v>
      </c>
      <c r="B38" t="s">
        <v>790</v>
      </c>
      <c r="C38" t="s">
        <v>791</v>
      </c>
      <c r="D38" t="s">
        <v>813</v>
      </c>
      <c r="E38">
        <v>16</v>
      </c>
      <c r="H38" s="11">
        <v>132000</v>
      </c>
      <c r="I38">
        <v>3257760</v>
      </c>
      <c r="J38" s="41">
        <v>6864000</v>
      </c>
      <c r="K38" s="40">
        <f t="shared" si="0"/>
        <v>8099520</v>
      </c>
      <c r="L38" s="42" cm="1">
        <f t="array" ref="L38">_xlfn.IFS(K38&gt;300000,0.47,K38&gt;60000,0.45,K38&gt;35200,0.3,K38&gt;20200,0.24,K38&gt;=0,0.19)</f>
        <v>0.47</v>
      </c>
      <c r="M38" s="40">
        <f t="shared" si="1"/>
        <v>4292745.6000000006</v>
      </c>
      <c r="N38" s="28">
        <f t="shared" si="2"/>
        <v>89546673.216000006</v>
      </c>
      <c r="O38" s="28">
        <f t="shared" si="3"/>
        <v>117423867.5613029</v>
      </c>
      <c r="P38">
        <v>31</v>
      </c>
      <c r="Q38" t="s">
        <v>146</v>
      </c>
      <c r="R38" t="s">
        <v>677</v>
      </c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</row>
    <row r="39" spans="1:41" x14ac:dyDescent="0.45">
      <c r="A39">
        <v>999</v>
      </c>
      <c r="B39" t="s">
        <v>790</v>
      </c>
      <c r="C39" t="s">
        <v>791</v>
      </c>
      <c r="D39" t="s">
        <v>814</v>
      </c>
      <c r="E39">
        <v>17</v>
      </c>
      <c r="H39" s="11">
        <v>132000</v>
      </c>
      <c r="I39">
        <v>3257760</v>
      </c>
      <c r="J39" s="41">
        <v>6864000</v>
      </c>
      <c r="K39" s="40">
        <f t="shared" si="0"/>
        <v>8099520</v>
      </c>
      <c r="L39" s="42" cm="1">
        <f t="array" ref="L39">_xlfn.IFS(K39&gt;300000,0.47,K39&gt;60000,0.45,K39&gt;35200,0.3,K39&gt;20200,0.24,K39&gt;=0,0.19)</f>
        <v>0.47</v>
      </c>
      <c r="M39" s="40">
        <f t="shared" si="1"/>
        <v>4292745.6000000006</v>
      </c>
      <c r="N39" s="28">
        <f t="shared" si="2"/>
        <v>89546673.216000006</v>
      </c>
      <c r="O39" s="28">
        <f t="shared" si="3"/>
        <v>117423867.5613029</v>
      </c>
      <c r="P39">
        <v>20</v>
      </c>
      <c r="Q39" t="s">
        <v>105</v>
      </c>
      <c r="R39" t="s">
        <v>106</v>
      </c>
    </row>
    <row r="40" spans="1:41" x14ac:dyDescent="0.45">
      <c r="A40">
        <v>1000</v>
      </c>
      <c r="B40" t="s">
        <v>790</v>
      </c>
      <c r="C40" t="s">
        <v>791</v>
      </c>
      <c r="D40" t="s">
        <v>815</v>
      </c>
      <c r="E40">
        <v>18</v>
      </c>
      <c r="H40" s="11">
        <v>128000</v>
      </c>
      <c r="I40">
        <v>3159040</v>
      </c>
      <c r="J40" s="41">
        <v>6656000</v>
      </c>
      <c r="K40" s="40">
        <f t="shared" si="0"/>
        <v>7854080</v>
      </c>
      <c r="L40" s="42" cm="1">
        <f t="array" ref="L40">_xlfn.IFS(K40&gt;300000,0.47,K40&gt;60000,0.45,K40&gt;35200,0.3,K40&gt;20200,0.24,K40&gt;=0,0.19)</f>
        <v>0.47</v>
      </c>
      <c r="M40" s="40">
        <f t="shared" si="1"/>
        <v>4162662.4000000004</v>
      </c>
      <c r="N40" s="28">
        <f t="shared" si="2"/>
        <v>86833137.664000005</v>
      </c>
      <c r="O40" s="28">
        <f t="shared" si="3"/>
        <v>113865568.5442937</v>
      </c>
      <c r="P40">
        <v>24</v>
      </c>
      <c r="Q40" t="s">
        <v>66</v>
      </c>
      <c r="R40" t="s">
        <v>677</v>
      </c>
    </row>
    <row r="41" spans="1:41" x14ac:dyDescent="0.45">
      <c r="A41">
        <v>1001</v>
      </c>
      <c r="B41" t="s">
        <v>790</v>
      </c>
      <c r="C41" t="s">
        <v>791</v>
      </c>
      <c r="D41" t="s">
        <v>816</v>
      </c>
      <c r="E41">
        <v>19</v>
      </c>
      <c r="H41" s="11">
        <v>117000</v>
      </c>
      <c r="I41">
        <v>2887560</v>
      </c>
      <c r="J41" s="41">
        <v>6084000</v>
      </c>
      <c r="K41" s="40">
        <f t="shared" si="0"/>
        <v>7179120</v>
      </c>
      <c r="L41" s="42" cm="1">
        <f t="array" ref="L41">_xlfn.IFS(K41&gt;300000,0.47,K41&gt;60000,0.45,K41&gt;35200,0.3,K41&gt;20200,0.24,K41&gt;=0,0.19)</f>
        <v>0.47</v>
      </c>
      <c r="M41" s="40">
        <f t="shared" si="1"/>
        <v>3804933.6</v>
      </c>
      <c r="N41" s="28">
        <f t="shared" si="2"/>
        <v>79370914.895999998</v>
      </c>
      <c r="O41" s="28">
        <f t="shared" si="3"/>
        <v>104080246.24751846</v>
      </c>
      <c r="P41">
        <v>25</v>
      </c>
      <c r="Q41" t="s">
        <v>50</v>
      </c>
      <c r="R41" t="s">
        <v>677</v>
      </c>
    </row>
    <row r="42" spans="1:41" x14ac:dyDescent="0.45">
      <c r="A42">
        <v>1108</v>
      </c>
      <c r="B42" t="s">
        <v>790</v>
      </c>
      <c r="C42" t="s">
        <v>941</v>
      </c>
      <c r="D42" t="s">
        <v>942</v>
      </c>
      <c r="E42">
        <v>1</v>
      </c>
      <c r="H42" s="11">
        <v>113000</v>
      </c>
      <c r="I42">
        <v>2788840</v>
      </c>
      <c r="J42" s="41">
        <v>5876000</v>
      </c>
      <c r="K42" s="40">
        <f t="shared" si="0"/>
        <v>6933680</v>
      </c>
      <c r="L42" s="42" cm="1">
        <f t="array" ref="L42">_xlfn.IFS(K42&gt;300000,0.47,K42&gt;60000,0.45,K42&gt;35200,0.3,K42&gt;20200,0.24,K42&gt;=0,0.19)</f>
        <v>0.47</v>
      </c>
      <c r="M42" s="40">
        <f t="shared" si="1"/>
        <v>3674850.4000000004</v>
      </c>
      <c r="N42" s="28">
        <f t="shared" si="2"/>
        <v>76657379.344000012</v>
      </c>
      <c r="O42" s="28">
        <f t="shared" si="3"/>
        <v>100521947.23050928</v>
      </c>
      <c r="P42">
        <v>27</v>
      </c>
      <c r="Q42" t="s">
        <v>943</v>
      </c>
      <c r="R42" t="s">
        <v>317</v>
      </c>
    </row>
    <row r="43" spans="1:41" x14ac:dyDescent="0.45">
      <c r="A43">
        <v>1109</v>
      </c>
      <c r="B43" t="s">
        <v>790</v>
      </c>
      <c r="C43" t="s">
        <v>941</v>
      </c>
      <c r="D43" t="s">
        <v>944</v>
      </c>
      <c r="E43">
        <v>2</v>
      </c>
      <c r="H43" s="11">
        <v>113000</v>
      </c>
      <c r="I43">
        <v>2788840</v>
      </c>
      <c r="J43" s="41">
        <v>5876000</v>
      </c>
      <c r="K43" s="40">
        <f t="shared" si="0"/>
        <v>6933680</v>
      </c>
      <c r="L43" s="42" cm="1">
        <f t="array" ref="L43">_xlfn.IFS(K43&gt;300000,0.47,K43&gt;60000,0.45,K43&gt;35200,0.3,K43&gt;20200,0.24,K43&gt;=0,0.19)</f>
        <v>0.47</v>
      </c>
      <c r="M43" s="40">
        <f t="shared" si="1"/>
        <v>3674850.4000000004</v>
      </c>
      <c r="N43" s="28">
        <f t="shared" si="2"/>
        <v>76657379.344000012</v>
      </c>
      <c r="O43" s="28">
        <f t="shared" si="3"/>
        <v>100521947.23050928</v>
      </c>
      <c r="P43">
        <v>29</v>
      </c>
      <c r="Q43" t="s">
        <v>945</v>
      </c>
      <c r="R43" t="s">
        <v>677</v>
      </c>
    </row>
    <row r="44" spans="1:41" x14ac:dyDescent="0.45">
      <c r="A44">
        <v>1088</v>
      </c>
      <c r="B44" t="s">
        <v>790</v>
      </c>
      <c r="C44" t="s">
        <v>906</v>
      </c>
      <c r="D44" t="s">
        <v>919</v>
      </c>
      <c r="E44">
        <v>11</v>
      </c>
      <c r="H44" s="11">
        <v>110000</v>
      </c>
      <c r="I44">
        <v>2714800</v>
      </c>
      <c r="J44" s="41">
        <v>5720000</v>
      </c>
      <c r="K44" s="40">
        <f t="shared" si="0"/>
        <v>6749600</v>
      </c>
      <c r="L44" s="42" cm="1">
        <f t="array" ref="L44">_xlfn.IFS(K44&gt;300000,0.47,K44&gt;60000,0.45,K44&gt;35200,0.3,K44&gt;20200,0.24,K44&gt;=0,0.19)</f>
        <v>0.47</v>
      </c>
      <c r="M44" s="40">
        <f t="shared" si="1"/>
        <v>3577288</v>
      </c>
      <c r="N44" s="28">
        <f t="shared" si="2"/>
        <v>74622227.679999992</v>
      </c>
      <c r="O44" s="28">
        <f t="shared" si="3"/>
        <v>97853222.967752397</v>
      </c>
      <c r="P44">
        <v>21</v>
      </c>
      <c r="Q44" t="s">
        <v>73</v>
      </c>
      <c r="R44" t="s">
        <v>677</v>
      </c>
    </row>
    <row r="45" spans="1:41" x14ac:dyDescent="0.45">
      <c r="A45">
        <v>1064</v>
      </c>
      <c r="B45" t="s">
        <v>790</v>
      </c>
      <c r="C45" t="s">
        <v>879</v>
      </c>
      <c r="D45" t="s">
        <v>889</v>
      </c>
      <c r="E45">
        <v>8</v>
      </c>
      <c r="H45" s="11">
        <v>107000</v>
      </c>
      <c r="I45">
        <v>2640760</v>
      </c>
      <c r="J45" s="41">
        <v>5564000</v>
      </c>
      <c r="K45" s="40">
        <f t="shared" si="0"/>
        <v>6565520</v>
      </c>
      <c r="L45" s="42" cm="1">
        <f t="array" ref="L45">_xlfn.IFS(K45&gt;300000,0.47,K45&gt;60000,0.45,K45&gt;35200,0.3,K45&gt;20200,0.24,K45&gt;=0,0.19)</f>
        <v>0.47</v>
      </c>
      <c r="M45" s="40">
        <f t="shared" si="1"/>
        <v>3479725.6</v>
      </c>
      <c r="N45" s="28">
        <f t="shared" si="2"/>
        <v>72587076.016000003</v>
      </c>
      <c r="O45" s="28">
        <f t="shared" si="3"/>
        <v>95184498.704995513</v>
      </c>
      <c r="P45">
        <v>28</v>
      </c>
      <c r="Q45" t="s">
        <v>26</v>
      </c>
      <c r="R45" t="s">
        <v>890</v>
      </c>
    </row>
    <row r="46" spans="1:41" x14ac:dyDescent="0.45">
      <c r="A46">
        <v>1408</v>
      </c>
      <c r="B46" t="s">
        <v>790</v>
      </c>
      <c r="C46" t="s">
        <v>1287</v>
      </c>
      <c r="D46" t="s">
        <v>1289</v>
      </c>
      <c r="E46">
        <v>2</v>
      </c>
      <c r="H46" s="11">
        <v>107000</v>
      </c>
      <c r="I46">
        <v>2640760</v>
      </c>
      <c r="J46" s="41">
        <v>5564000</v>
      </c>
      <c r="K46" s="40">
        <f t="shared" si="0"/>
        <v>6565520</v>
      </c>
      <c r="L46" s="42" cm="1">
        <f t="array" ref="L46">_xlfn.IFS(K46&gt;300000,0.47,K46&gt;60000,0.45,K46&gt;35200,0.3,K46&gt;20200,0.24,K46&gt;=0,0.19)</f>
        <v>0.47</v>
      </c>
      <c r="M46" s="40">
        <f t="shared" si="1"/>
        <v>3479725.6</v>
      </c>
      <c r="N46" s="28">
        <f t="shared" si="2"/>
        <v>72587076.016000003</v>
      </c>
      <c r="O46" s="28">
        <f t="shared" si="3"/>
        <v>95184498.704995513</v>
      </c>
      <c r="P46">
        <v>33</v>
      </c>
      <c r="Q46" t="s">
        <v>939</v>
      </c>
      <c r="R46" t="s">
        <v>801</v>
      </c>
    </row>
    <row r="47" spans="1:41" x14ac:dyDescent="0.45">
      <c r="A47">
        <v>1065</v>
      </c>
      <c r="B47" t="s">
        <v>790</v>
      </c>
      <c r="C47" t="s">
        <v>879</v>
      </c>
      <c r="D47" t="s">
        <v>891</v>
      </c>
      <c r="E47">
        <v>9</v>
      </c>
      <c r="H47" s="11">
        <v>106000</v>
      </c>
      <c r="I47">
        <v>2616080</v>
      </c>
      <c r="J47" s="41">
        <v>5512000</v>
      </c>
      <c r="K47" s="40">
        <f t="shared" si="0"/>
        <v>6504160</v>
      </c>
      <c r="L47" s="42" cm="1">
        <f t="array" ref="L47">_xlfn.IFS(K47&gt;300000,0.47,K47&gt;60000,0.45,K47&gt;35200,0.3,K47&gt;20200,0.24,K47&gt;=0,0.19)</f>
        <v>0.47</v>
      </c>
      <c r="M47" s="40">
        <f t="shared" si="1"/>
        <v>3447204.8000000003</v>
      </c>
      <c r="N47" s="28">
        <f t="shared" si="2"/>
        <v>71908692.128000006</v>
      </c>
      <c r="O47" s="28">
        <f t="shared" si="3"/>
        <v>94294923.950743228</v>
      </c>
      <c r="P47">
        <v>25</v>
      </c>
      <c r="Q47" t="s">
        <v>863</v>
      </c>
      <c r="R47" t="s">
        <v>317</v>
      </c>
    </row>
    <row r="48" spans="1:41" x14ac:dyDescent="0.45">
      <c r="A48">
        <v>1002</v>
      </c>
      <c r="B48" t="s">
        <v>790</v>
      </c>
      <c r="C48" t="s">
        <v>791</v>
      </c>
      <c r="D48" t="s">
        <v>230</v>
      </c>
      <c r="E48">
        <v>20</v>
      </c>
      <c r="H48" s="11">
        <v>105000</v>
      </c>
      <c r="I48">
        <v>2591400</v>
      </c>
      <c r="J48" s="41">
        <v>5460000</v>
      </c>
      <c r="K48" s="40">
        <f t="shared" si="0"/>
        <v>6442800</v>
      </c>
      <c r="L48" s="42" cm="1">
        <f t="array" ref="L48">_xlfn.IFS(K48&gt;300000,0.47,K48&gt;60000,0.45,K48&gt;35200,0.3,K48&gt;20200,0.24,K48&gt;=0,0.19)</f>
        <v>0.47</v>
      </c>
      <c r="M48" s="40">
        <f t="shared" si="1"/>
        <v>3414684</v>
      </c>
      <c r="N48" s="28">
        <f t="shared" si="2"/>
        <v>71230308.239999995</v>
      </c>
      <c r="O48" s="28">
        <f t="shared" si="3"/>
        <v>93405349.196490929</v>
      </c>
      <c r="P48">
        <v>30</v>
      </c>
      <c r="Q48" t="s">
        <v>231</v>
      </c>
      <c r="R48" t="s">
        <v>677</v>
      </c>
    </row>
    <row r="49" spans="1:18" x14ac:dyDescent="0.45">
      <c r="A49">
        <v>1003</v>
      </c>
      <c r="B49" t="s">
        <v>790</v>
      </c>
      <c r="C49" t="s">
        <v>791</v>
      </c>
      <c r="D49" t="s">
        <v>817</v>
      </c>
      <c r="E49">
        <v>21</v>
      </c>
      <c r="H49" s="11">
        <v>105000</v>
      </c>
      <c r="I49">
        <v>2591400</v>
      </c>
      <c r="J49" s="41">
        <v>5460000</v>
      </c>
      <c r="K49" s="40">
        <f t="shared" si="0"/>
        <v>6442800</v>
      </c>
      <c r="L49" s="42" cm="1">
        <f t="array" ref="L49">_xlfn.IFS(K49&gt;300000,0.47,K49&gt;60000,0.45,K49&gt;35200,0.3,K49&gt;20200,0.24,K49&gt;=0,0.19)</f>
        <v>0.47</v>
      </c>
      <c r="M49" s="40">
        <f t="shared" si="1"/>
        <v>3414684</v>
      </c>
      <c r="N49" s="28">
        <f t="shared" si="2"/>
        <v>71230308.239999995</v>
      </c>
      <c r="O49" s="28">
        <f t="shared" si="3"/>
        <v>93405349.196490929</v>
      </c>
      <c r="P49">
        <v>27</v>
      </c>
      <c r="Q49" t="s">
        <v>45</v>
      </c>
      <c r="R49" t="s">
        <v>818</v>
      </c>
    </row>
    <row r="50" spans="1:18" x14ac:dyDescent="0.45">
      <c r="A50">
        <v>1089</v>
      </c>
      <c r="B50" t="s">
        <v>790</v>
      </c>
      <c r="C50" t="s">
        <v>906</v>
      </c>
      <c r="D50" t="s">
        <v>920</v>
      </c>
      <c r="E50">
        <v>12</v>
      </c>
      <c r="H50" s="11">
        <v>103000</v>
      </c>
      <c r="I50">
        <v>2542040</v>
      </c>
      <c r="J50" s="41">
        <v>5356000</v>
      </c>
      <c r="K50" s="40">
        <f t="shared" si="0"/>
        <v>6320080</v>
      </c>
      <c r="L50" s="42" cm="1">
        <f t="array" ref="L50">_xlfn.IFS(K50&gt;300000,0.47,K50&gt;60000,0.45,K50&gt;35200,0.3,K50&gt;20200,0.24,K50&gt;=0,0.19)</f>
        <v>0.47</v>
      </c>
      <c r="M50" s="40">
        <f t="shared" si="1"/>
        <v>3349642.4000000004</v>
      </c>
      <c r="N50" s="28">
        <f t="shared" si="2"/>
        <v>69873540.464000002</v>
      </c>
      <c r="O50" s="28">
        <f t="shared" si="3"/>
        <v>91626199.687986344</v>
      </c>
      <c r="P50">
        <v>34</v>
      </c>
      <c r="Q50" t="s">
        <v>17</v>
      </c>
      <c r="R50" t="s">
        <v>677</v>
      </c>
    </row>
    <row r="51" spans="1:18" x14ac:dyDescent="0.45">
      <c r="A51">
        <v>1434</v>
      </c>
      <c r="B51" t="s">
        <v>790</v>
      </c>
      <c r="C51" t="s">
        <v>1316</v>
      </c>
      <c r="D51" t="s">
        <v>1317</v>
      </c>
      <c r="E51">
        <v>1</v>
      </c>
      <c r="H51" s="11">
        <v>100000</v>
      </c>
      <c r="I51">
        <v>2468000</v>
      </c>
      <c r="J51" s="41">
        <v>5200000</v>
      </c>
      <c r="K51" s="40">
        <f t="shared" si="0"/>
        <v>6136000</v>
      </c>
      <c r="L51" s="42" cm="1">
        <f t="array" ref="L51">_xlfn.IFS(K51&gt;300000,0.47,K51&gt;60000,0.45,K51&gt;35200,0.3,K51&gt;20200,0.24,K51&gt;=0,0.19)</f>
        <v>0.47</v>
      </c>
      <c r="M51" s="40">
        <f t="shared" si="1"/>
        <v>3252080</v>
      </c>
      <c r="N51" s="28">
        <f t="shared" si="2"/>
        <v>67838388.799999997</v>
      </c>
      <c r="O51" s="28">
        <f t="shared" si="3"/>
        <v>88957475.425229445</v>
      </c>
      <c r="P51">
        <v>24</v>
      </c>
      <c r="Q51" t="s">
        <v>20</v>
      </c>
      <c r="R51" t="s">
        <v>886</v>
      </c>
    </row>
    <row r="52" spans="1:18" x14ac:dyDescent="0.45">
      <c r="A52">
        <v>1090</v>
      </c>
      <c r="B52" t="s">
        <v>790</v>
      </c>
      <c r="C52" t="s">
        <v>906</v>
      </c>
      <c r="D52" t="s">
        <v>921</v>
      </c>
      <c r="E52">
        <v>13</v>
      </c>
      <c r="H52" s="11">
        <v>98000</v>
      </c>
      <c r="I52">
        <v>2418640</v>
      </c>
      <c r="J52" s="41">
        <v>5096000</v>
      </c>
      <c r="K52" s="40">
        <f t="shared" si="0"/>
        <v>6013280</v>
      </c>
      <c r="L52" s="42" cm="1">
        <f t="array" ref="L52">_xlfn.IFS(K52&gt;300000,0.47,K52&gt;60000,0.45,K52&gt;35200,0.3,K52&gt;20200,0.24,K52&gt;=0,0.19)</f>
        <v>0.47</v>
      </c>
      <c r="M52" s="40">
        <f t="shared" si="1"/>
        <v>3187038.4000000004</v>
      </c>
      <c r="N52" s="28">
        <f t="shared" si="2"/>
        <v>66481621.024000004</v>
      </c>
      <c r="O52" s="28">
        <f t="shared" si="3"/>
        <v>87178325.916724876</v>
      </c>
      <c r="P52">
        <v>31</v>
      </c>
      <c r="Q52" t="s">
        <v>28</v>
      </c>
      <c r="R52" t="s">
        <v>106</v>
      </c>
    </row>
    <row r="53" spans="1:18" x14ac:dyDescent="0.45">
      <c r="A53">
        <v>1091</v>
      </c>
      <c r="B53" t="s">
        <v>790</v>
      </c>
      <c r="C53" t="s">
        <v>906</v>
      </c>
      <c r="D53" t="s">
        <v>922</v>
      </c>
      <c r="E53">
        <v>14</v>
      </c>
      <c r="H53" s="11">
        <v>98000</v>
      </c>
      <c r="I53">
        <v>2418640</v>
      </c>
      <c r="J53" s="41">
        <v>5096000</v>
      </c>
      <c r="K53" s="40">
        <f t="shared" si="0"/>
        <v>6013280</v>
      </c>
      <c r="L53" s="42" cm="1">
        <f t="array" ref="L53">_xlfn.IFS(K53&gt;300000,0.47,K53&gt;60000,0.45,K53&gt;35200,0.3,K53&gt;20200,0.24,K53&gt;=0,0.19)</f>
        <v>0.47</v>
      </c>
      <c r="M53" s="40">
        <f t="shared" si="1"/>
        <v>3187038.4000000004</v>
      </c>
      <c r="N53" s="28">
        <f t="shared" si="2"/>
        <v>66481621.024000004</v>
      </c>
      <c r="O53" s="28">
        <f t="shared" si="3"/>
        <v>87178325.916724876</v>
      </c>
      <c r="P53">
        <v>30</v>
      </c>
      <c r="Q53" t="s">
        <v>105</v>
      </c>
      <c r="R53" t="s">
        <v>923</v>
      </c>
    </row>
    <row r="54" spans="1:18" x14ac:dyDescent="0.45">
      <c r="A54">
        <v>1092</v>
      </c>
      <c r="B54" t="s">
        <v>790</v>
      </c>
      <c r="C54" t="s">
        <v>906</v>
      </c>
      <c r="D54" t="s">
        <v>924</v>
      </c>
      <c r="E54">
        <v>15</v>
      </c>
      <c r="H54" s="11">
        <v>97000</v>
      </c>
      <c r="I54">
        <v>2393960</v>
      </c>
      <c r="J54" s="41">
        <v>5044000</v>
      </c>
      <c r="K54" s="40">
        <f t="shared" si="0"/>
        <v>5951920</v>
      </c>
      <c r="L54" s="42" cm="1">
        <f t="array" ref="L54">_xlfn.IFS(K54&gt;300000,0.47,K54&gt;60000,0.45,K54&gt;35200,0.3,K54&gt;20200,0.24,K54&gt;=0,0.19)</f>
        <v>0.47</v>
      </c>
      <c r="M54" s="40">
        <f t="shared" si="1"/>
        <v>3154517.6</v>
      </c>
      <c r="N54" s="28">
        <f t="shared" si="2"/>
        <v>65803237.136</v>
      </c>
      <c r="O54" s="28">
        <f t="shared" si="3"/>
        <v>86288751.162472576</v>
      </c>
      <c r="P54">
        <v>26</v>
      </c>
      <c r="Q54" t="s">
        <v>17</v>
      </c>
      <c r="R54" t="s">
        <v>317</v>
      </c>
    </row>
    <row r="55" spans="1:18" x14ac:dyDescent="0.45">
      <c r="A55">
        <v>1134</v>
      </c>
      <c r="B55" t="s">
        <v>790</v>
      </c>
      <c r="C55" t="s">
        <v>983</v>
      </c>
      <c r="D55" t="s">
        <v>984</v>
      </c>
      <c r="E55">
        <v>1</v>
      </c>
      <c r="H55" s="11">
        <v>97000</v>
      </c>
      <c r="I55">
        <v>2393960</v>
      </c>
      <c r="J55" s="41">
        <v>5044000</v>
      </c>
      <c r="K55" s="40">
        <f t="shared" si="0"/>
        <v>5951920</v>
      </c>
      <c r="L55" s="42" cm="1">
        <f t="array" ref="L55">_xlfn.IFS(K55&gt;300000,0.47,K55&gt;60000,0.45,K55&gt;35200,0.3,K55&gt;20200,0.24,K55&gt;=0,0.19)</f>
        <v>0.47</v>
      </c>
      <c r="M55" s="40">
        <f t="shared" si="1"/>
        <v>3154517.6</v>
      </c>
      <c r="N55" s="28">
        <f t="shared" si="2"/>
        <v>65803237.136</v>
      </c>
      <c r="O55" s="28">
        <f t="shared" si="3"/>
        <v>86288751.162472576</v>
      </c>
      <c r="P55">
        <v>27</v>
      </c>
      <c r="Q55" t="s">
        <v>40</v>
      </c>
      <c r="R55" t="s">
        <v>677</v>
      </c>
    </row>
    <row r="56" spans="1:18" x14ac:dyDescent="0.45">
      <c r="A56">
        <v>1035</v>
      </c>
      <c r="B56" t="s">
        <v>790</v>
      </c>
      <c r="C56" t="s">
        <v>852</v>
      </c>
      <c r="D56" t="s">
        <v>855</v>
      </c>
      <c r="E56">
        <v>3</v>
      </c>
      <c r="H56" s="11">
        <v>93000</v>
      </c>
      <c r="I56">
        <v>2295240</v>
      </c>
      <c r="J56" s="41">
        <v>4836000</v>
      </c>
      <c r="K56" s="40">
        <f t="shared" si="0"/>
        <v>5706480</v>
      </c>
      <c r="L56" s="42" cm="1">
        <f t="array" ref="L56">_xlfn.IFS(K56&gt;300000,0.47,K56&gt;60000,0.45,K56&gt;35200,0.3,K56&gt;20200,0.24,K56&gt;=0,0.19)</f>
        <v>0.47</v>
      </c>
      <c r="M56" s="40">
        <f t="shared" si="1"/>
        <v>3024434.4000000004</v>
      </c>
      <c r="N56" s="28">
        <f t="shared" si="2"/>
        <v>63089701.584000006</v>
      </c>
      <c r="O56" s="28">
        <f t="shared" si="3"/>
        <v>82730452.145463407</v>
      </c>
      <c r="P56">
        <v>35</v>
      </c>
      <c r="Q56" t="s">
        <v>38</v>
      </c>
      <c r="R56" t="s">
        <v>677</v>
      </c>
    </row>
    <row r="57" spans="1:18" x14ac:dyDescent="0.45">
      <c r="A57">
        <v>1356</v>
      </c>
      <c r="B57" t="s">
        <v>790</v>
      </c>
      <c r="C57" t="s">
        <v>1234</v>
      </c>
      <c r="D57" t="s">
        <v>650</v>
      </c>
      <c r="E57">
        <v>1</v>
      </c>
      <c r="H57" s="11">
        <v>88000</v>
      </c>
      <c r="I57">
        <v>2171840</v>
      </c>
      <c r="J57" s="41">
        <v>4576000</v>
      </c>
      <c r="K57" s="40">
        <f t="shared" si="0"/>
        <v>5399680</v>
      </c>
      <c r="L57" s="42" cm="1">
        <f t="array" ref="L57">_xlfn.IFS(K57&gt;300000,0.47,K57&gt;60000,0.45,K57&gt;35200,0.3,K57&gt;20200,0.24,K57&gt;=0,0.19)</f>
        <v>0.47</v>
      </c>
      <c r="M57" s="40">
        <f t="shared" si="1"/>
        <v>2861830.4000000004</v>
      </c>
      <c r="N57" s="28">
        <f t="shared" si="2"/>
        <v>59697782.144000009</v>
      </c>
      <c r="O57" s="28">
        <f t="shared" si="3"/>
        <v>78282578.374201924</v>
      </c>
      <c r="P57">
        <v>35</v>
      </c>
      <c r="Q57" t="s">
        <v>50</v>
      </c>
      <c r="R57" t="s">
        <v>677</v>
      </c>
    </row>
    <row r="58" spans="1:18" x14ac:dyDescent="0.45">
      <c r="A58">
        <v>1409</v>
      </c>
      <c r="B58" t="s">
        <v>790</v>
      </c>
      <c r="C58" t="s">
        <v>1287</v>
      </c>
      <c r="D58" t="s">
        <v>1290</v>
      </c>
      <c r="E58">
        <v>3</v>
      </c>
      <c r="H58" s="11">
        <v>86000</v>
      </c>
      <c r="I58">
        <v>2122480</v>
      </c>
      <c r="J58" s="41">
        <v>4472000</v>
      </c>
      <c r="K58" s="40">
        <f t="shared" si="0"/>
        <v>5276960</v>
      </c>
      <c r="L58" s="42" cm="1">
        <f t="array" ref="L58">_xlfn.IFS(K58&gt;300000,0.47,K58&gt;60000,0.45,K58&gt;35200,0.3,K58&gt;20200,0.24,K58&gt;=0,0.19)</f>
        <v>0.47</v>
      </c>
      <c r="M58" s="40">
        <f t="shared" si="1"/>
        <v>2796788.8000000003</v>
      </c>
      <c r="N58" s="28">
        <f t="shared" si="2"/>
        <v>58341014.368000001</v>
      </c>
      <c r="O58" s="28">
        <f t="shared" si="3"/>
        <v>76503428.865697339</v>
      </c>
      <c r="P58">
        <v>29</v>
      </c>
      <c r="Q58" t="s">
        <v>63</v>
      </c>
      <c r="R58" t="s">
        <v>812</v>
      </c>
    </row>
    <row r="59" spans="1:18" x14ac:dyDescent="0.45">
      <c r="A59">
        <v>1066</v>
      </c>
      <c r="B59" t="s">
        <v>790</v>
      </c>
      <c r="C59" t="s">
        <v>879</v>
      </c>
      <c r="D59" t="s">
        <v>892</v>
      </c>
      <c r="E59">
        <v>10</v>
      </c>
      <c r="H59" s="11">
        <v>85000</v>
      </c>
      <c r="I59">
        <v>2097800</v>
      </c>
      <c r="J59" s="41">
        <v>4420000</v>
      </c>
      <c r="K59" s="40">
        <f t="shared" si="0"/>
        <v>5215600</v>
      </c>
      <c r="L59" s="42" cm="1">
        <f t="array" ref="L59">_xlfn.IFS(K59&gt;300000,0.47,K59&gt;60000,0.45,K59&gt;35200,0.3,K59&gt;20200,0.24,K59&gt;=0,0.19)</f>
        <v>0.47</v>
      </c>
      <c r="M59" s="40">
        <f t="shared" si="1"/>
        <v>2764268</v>
      </c>
      <c r="N59" s="28">
        <f t="shared" si="2"/>
        <v>57662630.479999997</v>
      </c>
      <c r="O59" s="28">
        <f t="shared" si="3"/>
        <v>75613854.11144504</v>
      </c>
      <c r="P59">
        <v>29</v>
      </c>
      <c r="Q59" t="s">
        <v>75</v>
      </c>
      <c r="R59" t="s">
        <v>801</v>
      </c>
    </row>
    <row r="60" spans="1:18" x14ac:dyDescent="0.45">
      <c r="A60">
        <v>1067</v>
      </c>
      <c r="B60" t="s">
        <v>790</v>
      </c>
      <c r="C60" t="s">
        <v>879</v>
      </c>
      <c r="D60" t="s">
        <v>893</v>
      </c>
      <c r="E60">
        <v>11</v>
      </c>
      <c r="H60" s="11">
        <v>84000</v>
      </c>
      <c r="I60">
        <v>2073120</v>
      </c>
      <c r="J60" s="41">
        <v>4368000</v>
      </c>
      <c r="K60" s="40">
        <f t="shared" si="0"/>
        <v>5154240</v>
      </c>
      <c r="L60" s="42" cm="1">
        <f t="array" ref="L60">_xlfn.IFS(K60&gt;300000,0.47,K60&gt;60000,0.45,K60&gt;35200,0.3,K60&gt;20200,0.24,K60&gt;=0,0.19)</f>
        <v>0.47</v>
      </c>
      <c r="M60" s="40">
        <f t="shared" si="1"/>
        <v>2731747.2</v>
      </c>
      <c r="N60" s="28">
        <f t="shared" si="2"/>
        <v>56984246.592</v>
      </c>
      <c r="O60" s="28">
        <f t="shared" si="3"/>
        <v>74724279.357192755</v>
      </c>
      <c r="P60">
        <v>26</v>
      </c>
      <c r="Q60" t="s">
        <v>894</v>
      </c>
      <c r="R60" t="s">
        <v>677</v>
      </c>
    </row>
    <row r="61" spans="1:18" x14ac:dyDescent="0.45">
      <c r="A61">
        <v>1068</v>
      </c>
      <c r="B61" t="s">
        <v>790</v>
      </c>
      <c r="C61" t="s">
        <v>879</v>
      </c>
      <c r="D61" t="s">
        <v>895</v>
      </c>
      <c r="E61">
        <v>12</v>
      </c>
      <c r="H61" s="11">
        <v>82000</v>
      </c>
      <c r="I61">
        <v>2023760</v>
      </c>
      <c r="J61" s="41">
        <v>4264000</v>
      </c>
      <c r="K61" s="40">
        <f t="shared" si="0"/>
        <v>5031520</v>
      </c>
      <c r="L61" s="42" cm="1">
        <f t="array" ref="L61">_xlfn.IFS(K61&gt;300000,0.47,K61&gt;60000,0.45,K61&gt;35200,0.3,K61&gt;20200,0.24,K61&gt;=0,0.19)</f>
        <v>0.47</v>
      </c>
      <c r="M61" s="40">
        <f t="shared" si="1"/>
        <v>2666705.6</v>
      </c>
      <c r="N61" s="28">
        <f t="shared" si="2"/>
        <v>55627478.816</v>
      </c>
      <c r="O61" s="28">
        <f t="shared" si="3"/>
        <v>72945129.848688155</v>
      </c>
      <c r="P61">
        <v>26</v>
      </c>
      <c r="Q61" t="s">
        <v>17</v>
      </c>
      <c r="R61" t="s">
        <v>34</v>
      </c>
    </row>
    <row r="62" spans="1:18" x14ac:dyDescent="0.45">
      <c r="A62">
        <v>1069</v>
      </c>
      <c r="B62" t="s">
        <v>790</v>
      </c>
      <c r="C62" t="s">
        <v>879</v>
      </c>
      <c r="D62" t="s">
        <v>896</v>
      </c>
      <c r="E62">
        <v>13</v>
      </c>
      <c r="H62" s="11">
        <v>82000</v>
      </c>
      <c r="I62">
        <v>2023760</v>
      </c>
      <c r="J62" s="41">
        <v>4264000</v>
      </c>
      <c r="K62" s="40">
        <f t="shared" si="0"/>
        <v>5031520</v>
      </c>
      <c r="L62" s="42" cm="1">
        <f t="array" ref="L62">_xlfn.IFS(K62&gt;300000,0.47,K62&gt;60000,0.45,K62&gt;35200,0.3,K62&gt;20200,0.24,K62&gt;=0,0.19)</f>
        <v>0.47</v>
      </c>
      <c r="M62" s="40">
        <f t="shared" si="1"/>
        <v>2666705.6</v>
      </c>
      <c r="N62" s="28">
        <f t="shared" si="2"/>
        <v>55627478.816</v>
      </c>
      <c r="O62" s="28">
        <f t="shared" si="3"/>
        <v>72945129.848688155</v>
      </c>
      <c r="P62">
        <v>26</v>
      </c>
      <c r="Q62" t="s">
        <v>20</v>
      </c>
      <c r="R62" t="s">
        <v>18</v>
      </c>
    </row>
    <row r="63" spans="1:18" x14ac:dyDescent="0.45">
      <c r="A63">
        <v>1435</v>
      </c>
      <c r="B63" t="s">
        <v>790</v>
      </c>
      <c r="C63" t="s">
        <v>1316</v>
      </c>
      <c r="D63" t="s">
        <v>457</v>
      </c>
      <c r="E63">
        <v>2</v>
      </c>
      <c r="H63" s="11">
        <v>82000</v>
      </c>
      <c r="I63">
        <v>2023760</v>
      </c>
      <c r="J63" s="41">
        <v>4264000</v>
      </c>
      <c r="K63" s="40">
        <f t="shared" si="0"/>
        <v>5031520</v>
      </c>
      <c r="L63" s="42" cm="1">
        <f t="array" ref="L63">_xlfn.IFS(K63&gt;300000,0.47,K63&gt;60000,0.45,K63&gt;35200,0.3,K63&gt;20200,0.24,K63&gt;=0,0.19)</f>
        <v>0.47</v>
      </c>
      <c r="M63" s="40">
        <f t="shared" si="1"/>
        <v>2666705.6</v>
      </c>
      <c r="N63" s="28">
        <f t="shared" si="2"/>
        <v>55627478.816</v>
      </c>
      <c r="O63" s="28">
        <f t="shared" si="3"/>
        <v>72945129.848688155</v>
      </c>
      <c r="P63">
        <v>24</v>
      </c>
      <c r="Q63" t="s">
        <v>1318</v>
      </c>
      <c r="R63" t="s">
        <v>677</v>
      </c>
    </row>
    <row r="64" spans="1:18" x14ac:dyDescent="0.45">
      <c r="A64">
        <v>1410</v>
      </c>
      <c r="B64" t="s">
        <v>790</v>
      </c>
      <c r="C64" t="s">
        <v>1287</v>
      </c>
      <c r="D64" t="s">
        <v>1291</v>
      </c>
      <c r="E64">
        <v>4</v>
      </c>
      <c r="H64" s="11">
        <v>81000</v>
      </c>
      <c r="I64">
        <v>1999080</v>
      </c>
      <c r="J64" s="41">
        <v>4212000</v>
      </c>
      <c r="K64" s="40">
        <f t="shared" si="0"/>
        <v>4970160</v>
      </c>
      <c r="L64" s="42" cm="1">
        <f t="array" ref="L64">_xlfn.IFS(K64&gt;300000,0.47,K64&gt;60000,0.45,K64&gt;35200,0.3,K64&gt;20200,0.24,K64&gt;=0,0.19)</f>
        <v>0.47</v>
      </c>
      <c r="M64" s="40">
        <f t="shared" si="1"/>
        <v>2634184.8000000003</v>
      </c>
      <c r="N64" s="28">
        <f t="shared" si="2"/>
        <v>54949094.928000003</v>
      </c>
      <c r="O64" s="28">
        <f t="shared" si="3"/>
        <v>72055555.094435856</v>
      </c>
      <c r="P64">
        <v>25</v>
      </c>
      <c r="Q64" t="s">
        <v>20</v>
      </c>
      <c r="R64" t="s">
        <v>1265</v>
      </c>
    </row>
    <row r="65" spans="1:18" x14ac:dyDescent="0.45">
      <c r="A65">
        <v>1179</v>
      </c>
      <c r="B65" t="s">
        <v>790</v>
      </c>
      <c r="C65" t="s">
        <v>1033</v>
      </c>
      <c r="D65" t="s">
        <v>1034</v>
      </c>
      <c r="E65">
        <v>1</v>
      </c>
      <c r="H65" s="11">
        <v>80000</v>
      </c>
      <c r="I65">
        <v>1974400</v>
      </c>
      <c r="J65" s="41">
        <v>4160000</v>
      </c>
      <c r="K65" s="40">
        <f t="shared" si="0"/>
        <v>4908800</v>
      </c>
      <c r="L65" s="42" cm="1">
        <f t="array" ref="L65">_xlfn.IFS(K65&gt;300000,0.47,K65&gt;60000,0.45,K65&gt;35200,0.3,K65&gt;20200,0.24,K65&gt;=0,0.19)</f>
        <v>0.47</v>
      </c>
      <c r="M65" s="40">
        <f t="shared" si="1"/>
        <v>2601664</v>
      </c>
      <c r="N65" s="28">
        <f t="shared" si="2"/>
        <v>54270711.039999999</v>
      </c>
      <c r="O65" s="28">
        <f t="shared" si="3"/>
        <v>71165980.340183556</v>
      </c>
      <c r="P65">
        <v>26</v>
      </c>
      <c r="Q65" t="s">
        <v>45</v>
      </c>
      <c r="R65" t="s">
        <v>677</v>
      </c>
    </row>
    <row r="66" spans="1:18" x14ac:dyDescent="0.45">
      <c r="A66">
        <v>1436</v>
      </c>
      <c r="B66" t="s">
        <v>790</v>
      </c>
      <c r="C66" t="s">
        <v>1316</v>
      </c>
      <c r="D66" t="s">
        <v>1319</v>
      </c>
      <c r="E66">
        <v>3</v>
      </c>
      <c r="H66" s="11">
        <v>78000</v>
      </c>
      <c r="I66">
        <v>1925040</v>
      </c>
      <c r="J66" s="41">
        <v>4056000</v>
      </c>
      <c r="K66" s="40">
        <f t="shared" ref="K66:K129" si="5">J66*$T$5</f>
        <v>4786080</v>
      </c>
      <c r="L66" s="42" cm="1">
        <f t="array" ref="L66">_xlfn.IFS(K66&gt;300000,0.47,K66&gt;60000,0.45,K66&gt;35200,0.3,K66&gt;20200,0.24,K66&gt;=0,0.19)</f>
        <v>0.47</v>
      </c>
      <c r="M66" s="40">
        <f t="shared" ref="M66:M129" si="6">K66*(1-L66)</f>
        <v>2536622.4</v>
      </c>
      <c r="N66" s="28">
        <f t="shared" ref="N66:N129" si="7">M66*$T$7</f>
        <v>52913943.263999999</v>
      </c>
      <c r="O66" s="28">
        <f t="shared" ref="O66:O129" si="8">M66*$T$10*$T$7</f>
        <v>69386830.831678972</v>
      </c>
      <c r="P66">
        <v>30</v>
      </c>
      <c r="Q66" t="s">
        <v>17</v>
      </c>
      <c r="R66" t="s">
        <v>106</v>
      </c>
    </row>
    <row r="67" spans="1:18" x14ac:dyDescent="0.45">
      <c r="A67">
        <v>1437</v>
      </c>
      <c r="B67" t="s">
        <v>790</v>
      </c>
      <c r="C67" t="s">
        <v>1316</v>
      </c>
      <c r="D67" t="s">
        <v>1320</v>
      </c>
      <c r="E67">
        <v>4</v>
      </c>
      <c r="H67" s="11">
        <v>77000</v>
      </c>
      <c r="I67">
        <v>1900360</v>
      </c>
      <c r="J67" s="41">
        <v>4004000</v>
      </c>
      <c r="K67" s="40">
        <f t="shared" si="5"/>
        <v>4724720</v>
      </c>
      <c r="L67" s="42" cm="1">
        <f t="array" ref="L67">_xlfn.IFS(K67&gt;300000,0.47,K67&gt;60000,0.45,K67&gt;35200,0.3,K67&gt;20200,0.24,K67&gt;=0,0.19)</f>
        <v>0.47</v>
      </c>
      <c r="M67" s="40">
        <f t="shared" si="6"/>
        <v>2504101.6</v>
      </c>
      <c r="N67" s="28">
        <f t="shared" si="7"/>
        <v>52235559.376000002</v>
      </c>
      <c r="O67" s="28">
        <f t="shared" si="8"/>
        <v>68497256.077426687</v>
      </c>
      <c r="P67">
        <v>32</v>
      </c>
      <c r="Q67" t="s">
        <v>28</v>
      </c>
      <c r="R67" t="s">
        <v>913</v>
      </c>
    </row>
    <row r="68" spans="1:18" x14ac:dyDescent="0.45">
      <c r="A68">
        <v>1070</v>
      </c>
      <c r="B68" t="s">
        <v>790</v>
      </c>
      <c r="C68" t="s">
        <v>879</v>
      </c>
      <c r="D68" t="s">
        <v>897</v>
      </c>
      <c r="E68">
        <v>14</v>
      </c>
      <c r="H68" s="11">
        <v>76000</v>
      </c>
      <c r="I68">
        <v>1875680</v>
      </c>
      <c r="J68" s="41">
        <v>3952000</v>
      </c>
      <c r="K68" s="40">
        <f t="shared" si="5"/>
        <v>4663360</v>
      </c>
      <c r="L68" s="42" cm="1">
        <f t="array" ref="L68">_xlfn.IFS(K68&gt;300000,0.47,K68&gt;60000,0.45,K68&gt;35200,0.3,K68&gt;20200,0.24,K68&gt;=0,0.19)</f>
        <v>0.47</v>
      </c>
      <c r="M68" s="40">
        <f t="shared" si="6"/>
        <v>2471580.8000000003</v>
      </c>
      <c r="N68" s="28">
        <f t="shared" si="7"/>
        <v>51557175.488000005</v>
      </c>
      <c r="O68" s="28">
        <f t="shared" si="8"/>
        <v>67607681.323174387</v>
      </c>
      <c r="P68">
        <v>32</v>
      </c>
      <c r="Q68" t="s">
        <v>17</v>
      </c>
      <c r="R68" t="s">
        <v>106</v>
      </c>
    </row>
    <row r="69" spans="1:18" x14ac:dyDescent="0.45">
      <c r="A69">
        <v>1357</v>
      </c>
      <c r="B69" t="s">
        <v>790</v>
      </c>
      <c r="C69" t="s">
        <v>1234</v>
      </c>
      <c r="D69" t="s">
        <v>1235</v>
      </c>
      <c r="E69">
        <v>2</v>
      </c>
      <c r="H69" s="11">
        <v>76000</v>
      </c>
      <c r="I69">
        <v>1875680</v>
      </c>
      <c r="J69" s="41">
        <v>3952000</v>
      </c>
      <c r="K69" s="40">
        <f t="shared" si="5"/>
        <v>4663360</v>
      </c>
      <c r="L69" s="42" cm="1">
        <f t="array" ref="L69">_xlfn.IFS(K69&gt;300000,0.47,K69&gt;60000,0.45,K69&gt;35200,0.3,K69&gt;20200,0.24,K69&gt;=0,0.19)</f>
        <v>0.47</v>
      </c>
      <c r="M69" s="40">
        <f t="shared" si="6"/>
        <v>2471580.8000000003</v>
      </c>
      <c r="N69" s="28">
        <f t="shared" si="7"/>
        <v>51557175.488000005</v>
      </c>
      <c r="O69" s="28">
        <f t="shared" si="8"/>
        <v>67607681.323174387</v>
      </c>
      <c r="P69">
        <v>26</v>
      </c>
      <c r="Q69" t="s">
        <v>73</v>
      </c>
      <c r="R69" t="s">
        <v>795</v>
      </c>
    </row>
    <row r="70" spans="1:18" x14ac:dyDescent="0.45">
      <c r="A70">
        <v>1411</v>
      </c>
      <c r="B70" t="s">
        <v>790</v>
      </c>
      <c r="C70" t="s">
        <v>1287</v>
      </c>
      <c r="D70" t="s">
        <v>1292</v>
      </c>
      <c r="E70">
        <v>5</v>
      </c>
      <c r="H70" s="11">
        <v>74000</v>
      </c>
      <c r="I70">
        <v>1826320</v>
      </c>
      <c r="J70" s="41">
        <v>3848000</v>
      </c>
      <c r="K70" s="40">
        <f t="shared" si="5"/>
        <v>4540640</v>
      </c>
      <c r="L70" s="42" cm="1">
        <f t="array" ref="L70">_xlfn.IFS(K70&gt;300000,0.47,K70&gt;60000,0.45,K70&gt;35200,0.3,K70&gt;20200,0.24,K70&gt;=0,0.19)</f>
        <v>0.47</v>
      </c>
      <c r="M70" s="40">
        <f t="shared" si="6"/>
        <v>2406539.2000000002</v>
      </c>
      <c r="N70" s="28">
        <f t="shared" si="7"/>
        <v>50200407.712000005</v>
      </c>
      <c r="O70" s="28">
        <f t="shared" si="8"/>
        <v>65828531.814669803</v>
      </c>
      <c r="P70">
        <v>35</v>
      </c>
      <c r="Q70" t="s">
        <v>231</v>
      </c>
      <c r="R70" t="s">
        <v>677</v>
      </c>
    </row>
    <row r="71" spans="1:18" x14ac:dyDescent="0.45">
      <c r="A71">
        <v>1071</v>
      </c>
      <c r="B71" t="s">
        <v>790</v>
      </c>
      <c r="C71" t="s">
        <v>879</v>
      </c>
      <c r="D71" t="s">
        <v>898</v>
      </c>
      <c r="E71">
        <v>15</v>
      </c>
      <c r="H71" s="11">
        <v>72000</v>
      </c>
      <c r="I71">
        <v>1776960</v>
      </c>
      <c r="J71" s="41">
        <v>3744000</v>
      </c>
      <c r="K71" s="40">
        <f t="shared" si="5"/>
        <v>4417920</v>
      </c>
      <c r="L71" s="42" cm="1">
        <f t="array" ref="L71">_xlfn.IFS(K71&gt;300000,0.47,K71&gt;60000,0.45,K71&gt;35200,0.3,K71&gt;20200,0.24,K71&gt;=0,0.19)</f>
        <v>0.47</v>
      </c>
      <c r="M71" s="40">
        <f t="shared" si="6"/>
        <v>2341497.6</v>
      </c>
      <c r="N71" s="28">
        <f t="shared" si="7"/>
        <v>48843639.935999997</v>
      </c>
      <c r="O71" s="28">
        <f t="shared" si="8"/>
        <v>64049382.306165211</v>
      </c>
      <c r="P71">
        <v>30</v>
      </c>
      <c r="Q71" t="s">
        <v>17</v>
      </c>
      <c r="R71" t="s">
        <v>899</v>
      </c>
    </row>
    <row r="72" spans="1:18" x14ac:dyDescent="0.45">
      <c r="A72">
        <v>1036</v>
      </c>
      <c r="B72" t="s">
        <v>790</v>
      </c>
      <c r="C72" t="s">
        <v>852</v>
      </c>
      <c r="D72" t="s">
        <v>856</v>
      </c>
      <c r="E72">
        <v>4</v>
      </c>
      <c r="H72" s="11">
        <v>71000</v>
      </c>
      <c r="I72">
        <v>1752280</v>
      </c>
      <c r="J72" s="41">
        <v>3692000</v>
      </c>
      <c r="K72" s="40">
        <f t="shared" si="5"/>
        <v>4356560</v>
      </c>
      <c r="L72" s="42" cm="1">
        <f t="array" ref="L72">_xlfn.IFS(K72&gt;300000,0.47,K72&gt;60000,0.45,K72&gt;35200,0.3,K72&gt;20200,0.24,K72&gt;=0,0.19)</f>
        <v>0.47</v>
      </c>
      <c r="M72" s="40">
        <f t="shared" si="6"/>
        <v>2308976.8000000003</v>
      </c>
      <c r="N72" s="28">
        <f t="shared" si="7"/>
        <v>48165256.048000008</v>
      </c>
      <c r="O72" s="28">
        <f t="shared" si="8"/>
        <v>63159807.551912911</v>
      </c>
      <c r="P72">
        <v>31</v>
      </c>
      <c r="Q72" t="s">
        <v>72</v>
      </c>
      <c r="R72" t="s">
        <v>677</v>
      </c>
    </row>
    <row r="73" spans="1:18" x14ac:dyDescent="0.45">
      <c r="A73">
        <v>1093</v>
      </c>
      <c r="B73" t="s">
        <v>790</v>
      </c>
      <c r="C73" t="s">
        <v>906</v>
      </c>
      <c r="D73" t="s">
        <v>925</v>
      </c>
      <c r="E73">
        <v>16</v>
      </c>
      <c r="H73" s="11">
        <v>69000</v>
      </c>
      <c r="I73">
        <v>1702920</v>
      </c>
      <c r="J73" s="41">
        <v>3588000</v>
      </c>
      <c r="K73" s="40">
        <f t="shared" si="5"/>
        <v>4233840</v>
      </c>
      <c r="L73" s="42" cm="1">
        <f t="array" ref="L73">_xlfn.IFS(K73&gt;300000,0.47,K73&gt;60000,0.45,K73&gt;35200,0.3,K73&gt;20200,0.24,K73&gt;=0,0.19)</f>
        <v>0.47</v>
      </c>
      <c r="M73" s="40">
        <f t="shared" si="6"/>
        <v>2243935.2000000002</v>
      </c>
      <c r="N73" s="28">
        <f t="shared" si="7"/>
        <v>46808488.272</v>
      </c>
      <c r="O73" s="28">
        <f t="shared" si="8"/>
        <v>61380658.043408327</v>
      </c>
      <c r="P73">
        <v>18</v>
      </c>
      <c r="Q73" t="s">
        <v>105</v>
      </c>
      <c r="R73" t="s">
        <v>677</v>
      </c>
    </row>
    <row r="74" spans="1:18" x14ac:dyDescent="0.45">
      <c r="A74">
        <v>1412</v>
      </c>
      <c r="B74" t="s">
        <v>790</v>
      </c>
      <c r="C74" t="s">
        <v>1287</v>
      </c>
      <c r="D74" t="s">
        <v>1293</v>
      </c>
      <c r="E74">
        <v>6</v>
      </c>
      <c r="H74" s="11">
        <v>69000</v>
      </c>
      <c r="I74">
        <v>1702920</v>
      </c>
      <c r="J74" s="41">
        <v>3588000</v>
      </c>
      <c r="K74" s="40">
        <f t="shared" si="5"/>
        <v>4233840</v>
      </c>
      <c r="L74" s="42" cm="1">
        <f t="array" ref="L74">_xlfn.IFS(K74&gt;300000,0.47,K74&gt;60000,0.45,K74&gt;35200,0.3,K74&gt;20200,0.24,K74&gt;=0,0.19)</f>
        <v>0.47</v>
      </c>
      <c r="M74" s="40">
        <f t="shared" si="6"/>
        <v>2243935.2000000002</v>
      </c>
      <c r="N74" s="28">
        <f t="shared" si="7"/>
        <v>46808488.272</v>
      </c>
      <c r="O74" s="28">
        <f t="shared" si="8"/>
        <v>61380658.043408327</v>
      </c>
      <c r="P74">
        <v>22</v>
      </c>
      <c r="Q74" t="s">
        <v>17</v>
      </c>
      <c r="R74" t="s">
        <v>317</v>
      </c>
    </row>
    <row r="75" spans="1:18" x14ac:dyDescent="0.45">
      <c r="A75">
        <v>1004</v>
      </c>
      <c r="B75" t="s">
        <v>790</v>
      </c>
      <c r="C75" t="s">
        <v>791</v>
      </c>
      <c r="D75" t="s">
        <v>819</v>
      </c>
      <c r="E75">
        <v>22</v>
      </c>
      <c r="H75" s="11">
        <v>68000</v>
      </c>
      <c r="I75">
        <v>1678240</v>
      </c>
      <c r="J75" s="41">
        <v>3536000</v>
      </c>
      <c r="K75" s="40">
        <f t="shared" si="5"/>
        <v>4172480</v>
      </c>
      <c r="L75" s="42" cm="1">
        <f t="array" ref="L75">_xlfn.IFS(K75&gt;300000,0.47,K75&gt;60000,0.45,K75&gt;35200,0.3,K75&gt;20200,0.24,K75&gt;=0,0.19)</f>
        <v>0.47</v>
      </c>
      <c r="M75" s="40">
        <f t="shared" si="6"/>
        <v>2211414.4</v>
      </c>
      <c r="N75" s="28">
        <f t="shared" si="7"/>
        <v>46130104.383999996</v>
      </c>
      <c r="O75" s="28">
        <f t="shared" si="8"/>
        <v>60491083.28915602</v>
      </c>
      <c r="P75">
        <v>22</v>
      </c>
      <c r="Q75" t="s">
        <v>26</v>
      </c>
      <c r="R75" t="s">
        <v>34</v>
      </c>
    </row>
    <row r="76" spans="1:18" x14ac:dyDescent="0.45">
      <c r="A76">
        <v>1205</v>
      </c>
      <c r="B76" t="s">
        <v>790</v>
      </c>
      <c r="C76" t="s">
        <v>1061</v>
      </c>
      <c r="D76" t="s">
        <v>1063</v>
      </c>
      <c r="E76">
        <v>2</v>
      </c>
      <c r="H76" s="11">
        <v>68000</v>
      </c>
      <c r="I76">
        <v>1678240</v>
      </c>
      <c r="J76" s="41">
        <v>3536000</v>
      </c>
      <c r="K76" s="40">
        <f t="shared" si="5"/>
        <v>4172480</v>
      </c>
      <c r="L76" s="42" cm="1">
        <f t="array" ref="L76">_xlfn.IFS(K76&gt;300000,0.47,K76&gt;60000,0.45,K76&gt;35200,0.3,K76&gt;20200,0.24,K76&gt;=0,0.19)</f>
        <v>0.47</v>
      </c>
      <c r="M76" s="40">
        <f t="shared" si="6"/>
        <v>2211414.4</v>
      </c>
      <c r="N76" s="28">
        <f t="shared" si="7"/>
        <v>46130104.383999996</v>
      </c>
      <c r="O76" s="28">
        <f t="shared" si="8"/>
        <v>60491083.28915602</v>
      </c>
      <c r="P76">
        <v>23</v>
      </c>
      <c r="Q76" t="s">
        <v>62</v>
      </c>
      <c r="R76" t="s">
        <v>677</v>
      </c>
    </row>
    <row r="77" spans="1:18" x14ac:dyDescent="0.45">
      <c r="A77">
        <v>1072</v>
      </c>
      <c r="B77" t="s">
        <v>790</v>
      </c>
      <c r="C77" t="s">
        <v>879</v>
      </c>
      <c r="D77" t="s">
        <v>900</v>
      </c>
      <c r="E77">
        <v>16</v>
      </c>
      <c r="H77" s="11">
        <v>65000</v>
      </c>
      <c r="I77">
        <v>1604200</v>
      </c>
      <c r="J77" s="41">
        <v>3380000</v>
      </c>
      <c r="K77" s="40">
        <f t="shared" si="5"/>
        <v>3988400</v>
      </c>
      <c r="L77" s="42" cm="1">
        <f t="array" ref="L77">_xlfn.IFS(K77&gt;300000,0.47,K77&gt;60000,0.45,K77&gt;35200,0.3,K77&gt;20200,0.24,K77&gt;=0,0.19)</f>
        <v>0.47</v>
      </c>
      <c r="M77" s="40">
        <f t="shared" si="6"/>
        <v>2113852</v>
      </c>
      <c r="N77" s="28">
        <f t="shared" si="7"/>
        <v>44094952.719999999</v>
      </c>
      <c r="O77" s="28">
        <f t="shared" si="8"/>
        <v>57822359.026399143</v>
      </c>
      <c r="P77">
        <v>22</v>
      </c>
      <c r="Q77" t="s">
        <v>20</v>
      </c>
      <c r="R77" t="s">
        <v>106</v>
      </c>
    </row>
    <row r="78" spans="1:18" x14ac:dyDescent="0.45">
      <c r="A78">
        <v>1073</v>
      </c>
      <c r="B78" t="s">
        <v>790</v>
      </c>
      <c r="C78" t="s">
        <v>879</v>
      </c>
      <c r="D78" t="s">
        <v>901</v>
      </c>
      <c r="E78">
        <v>17</v>
      </c>
      <c r="H78" s="11">
        <v>64000</v>
      </c>
      <c r="I78">
        <v>1579520</v>
      </c>
      <c r="J78" s="41">
        <v>3328000</v>
      </c>
      <c r="K78" s="40">
        <f t="shared" si="5"/>
        <v>3927040</v>
      </c>
      <c r="L78" s="42" cm="1">
        <f t="array" ref="L78">_xlfn.IFS(K78&gt;300000,0.47,K78&gt;60000,0.45,K78&gt;35200,0.3,K78&gt;20200,0.24,K78&gt;=0,0.19)</f>
        <v>0.47</v>
      </c>
      <c r="M78" s="40">
        <f t="shared" si="6"/>
        <v>2081331.2000000002</v>
      </c>
      <c r="N78" s="28">
        <f t="shared" si="7"/>
        <v>43416568.832000002</v>
      </c>
      <c r="O78" s="28">
        <f t="shared" si="8"/>
        <v>56932784.272146851</v>
      </c>
      <c r="P78">
        <v>23</v>
      </c>
      <c r="Q78" t="s">
        <v>22</v>
      </c>
      <c r="R78" t="s">
        <v>106</v>
      </c>
    </row>
    <row r="79" spans="1:18" x14ac:dyDescent="0.45">
      <c r="A79">
        <v>1094</v>
      </c>
      <c r="B79" t="s">
        <v>790</v>
      </c>
      <c r="C79" t="s">
        <v>906</v>
      </c>
      <c r="D79" t="s">
        <v>926</v>
      </c>
      <c r="E79">
        <v>17</v>
      </c>
      <c r="H79" s="11">
        <v>64000</v>
      </c>
      <c r="I79">
        <v>1579520</v>
      </c>
      <c r="J79" s="41">
        <v>3328000</v>
      </c>
      <c r="K79" s="40">
        <f t="shared" si="5"/>
        <v>3927040</v>
      </c>
      <c r="L79" s="42" cm="1">
        <f t="array" ref="L79">_xlfn.IFS(K79&gt;300000,0.47,K79&gt;60000,0.45,K79&gt;35200,0.3,K79&gt;20200,0.24,K79&gt;=0,0.19)</f>
        <v>0.47</v>
      </c>
      <c r="M79" s="40">
        <f t="shared" si="6"/>
        <v>2081331.2000000002</v>
      </c>
      <c r="N79" s="28">
        <f t="shared" si="7"/>
        <v>43416568.832000002</v>
      </c>
      <c r="O79" s="28">
        <f t="shared" si="8"/>
        <v>56932784.272146851</v>
      </c>
      <c r="P79">
        <v>20</v>
      </c>
      <c r="Q79" t="s">
        <v>96</v>
      </c>
      <c r="R79" t="s">
        <v>173</v>
      </c>
    </row>
    <row r="80" spans="1:18" x14ac:dyDescent="0.45">
      <c r="A80">
        <v>1095</v>
      </c>
      <c r="B80" t="s">
        <v>790</v>
      </c>
      <c r="C80" t="s">
        <v>906</v>
      </c>
      <c r="D80" t="s">
        <v>927</v>
      </c>
      <c r="E80">
        <v>18</v>
      </c>
      <c r="H80" s="11">
        <v>64000</v>
      </c>
      <c r="I80">
        <v>1579520</v>
      </c>
      <c r="J80" s="41">
        <v>3328000</v>
      </c>
      <c r="K80" s="40">
        <f t="shared" si="5"/>
        <v>3927040</v>
      </c>
      <c r="L80" s="42" cm="1">
        <f t="array" ref="L80">_xlfn.IFS(K80&gt;300000,0.47,K80&gt;60000,0.45,K80&gt;35200,0.3,K80&gt;20200,0.24,K80&gt;=0,0.19)</f>
        <v>0.47</v>
      </c>
      <c r="M80" s="40">
        <f t="shared" si="6"/>
        <v>2081331.2000000002</v>
      </c>
      <c r="N80" s="28">
        <f t="shared" si="7"/>
        <v>43416568.832000002</v>
      </c>
      <c r="O80" s="28">
        <f t="shared" si="8"/>
        <v>56932784.272146851</v>
      </c>
      <c r="P80">
        <v>21</v>
      </c>
      <c r="Q80" t="s">
        <v>62</v>
      </c>
      <c r="R80" t="s">
        <v>677</v>
      </c>
    </row>
    <row r="81" spans="1:18" x14ac:dyDescent="0.45">
      <c r="A81">
        <v>1413</v>
      </c>
      <c r="B81" t="s">
        <v>790</v>
      </c>
      <c r="C81" t="s">
        <v>1287</v>
      </c>
      <c r="D81" t="s">
        <v>1294</v>
      </c>
      <c r="E81">
        <v>7</v>
      </c>
      <c r="H81" s="11">
        <v>64000</v>
      </c>
      <c r="I81">
        <v>1579520</v>
      </c>
      <c r="J81" s="41">
        <v>3328000</v>
      </c>
      <c r="K81" s="40">
        <f t="shared" si="5"/>
        <v>3927040</v>
      </c>
      <c r="L81" s="42" cm="1">
        <f t="array" ref="L81">_xlfn.IFS(K81&gt;300000,0.47,K81&gt;60000,0.45,K81&gt;35200,0.3,K81&gt;20200,0.24,K81&gt;=0,0.19)</f>
        <v>0.47</v>
      </c>
      <c r="M81" s="40">
        <f t="shared" si="6"/>
        <v>2081331.2000000002</v>
      </c>
      <c r="N81" s="28">
        <f t="shared" si="7"/>
        <v>43416568.832000002</v>
      </c>
      <c r="O81" s="28">
        <f t="shared" si="8"/>
        <v>56932784.272146851</v>
      </c>
      <c r="P81">
        <v>33</v>
      </c>
      <c r="Q81" t="s">
        <v>24</v>
      </c>
      <c r="R81" t="s">
        <v>18</v>
      </c>
    </row>
    <row r="82" spans="1:18" x14ac:dyDescent="0.45">
      <c r="A82">
        <v>1414</v>
      </c>
      <c r="B82" t="s">
        <v>790</v>
      </c>
      <c r="C82" t="s">
        <v>1287</v>
      </c>
      <c r="D82" t="s">
        <v>1295</v>
      </c>
      <c r="E82">
        <v>8</v>
      </c>
      <c r="H82" s="11">
        <v>63000</v>
      </c>
      <c r="I82">
        <v>1554840</v>
      </c>
      <c r="J82" s="41">
        <v>3276000</v>
      </c>
      <c r="K82" s="40">
        <f t="shared" si="5"/>
        <v>3865680</v>
      </c>
      <c r="L82" s="42" cm="1">
        <f t="array" ref="L82">_xlfn.IFS(K82&gt;300000,0.47,K82&gt;60000,0.45,K82&gt;35200,0.3,K82&gt;20200,0.24,K82&gt;=0,0.19)</f>
        <v>0.47</v>
      </c>
      <c r="M82" s="40">
        <f t="shared" si="6"/>
        <v>2048810.4000000001</v>
      </c>
      <c r="N82" s="28">
        <f t="shared" si="7"/>
        <v>42738184.943999998</v>
      </c>
      <c r="O82" s="28">
        <f t="shared" si="8"/>
        <v>56043209.517894559</v>
      </c>
      <c r="P82">
        <v>29</v>
      </c>
      <c r="Q82" t="s">
        <v>26</v>
      </c>
      <c r="R82" t="s">
        <v>923</v>
      </c>
    </row>
    <row r="83" spans="1:18" x14ac:dyDescent="0.45">
      <c r="A83">
        <v>1461</v>
      </c>
      <c r="B83" t="s">
        <v>790</v>
      </c>
      <c r="C83" t="s">
        <v>1346</v>
      </c>
      <c r="D83" t="s">
        <v>1347</v>
      </c>
      <c r="E83">
        <v>1</v>
      </c>
      <c r="H83" s="11">
        <v>63000</v>
      </c>
      <c r="I83">
        <v>1554840</v>
      </c>
      <c r="J83" s="41">
        <v>3276000</v>
      </c>
      <c r="K83" s="40">
        <f t="shared" si="5"/>
        <v>3865680</v>
      </c>
      <c r="L83" s="42" cm="1">
        <f t="array" ref="L83">_xlfn.IFS(K83&gt;300000,0.47,K83&gt;60000,0.45,K83&gt;35200,0.3,K83&gt;20200,0.24,K83&gt;=0,0.19)</f>
        <v>0.47</v>
      </c>
      <c r="M83" s="40">
        <f t="shared" si="6"/>
        <v>2048810.4000000001</v>
      </c>
      <c r="N83" s="28">
        <f t="shared" si="7"/>
        <v>42738184.943999998</v>
      </c>
      <c r="O83" s="28">
        <f t="shared" si="8"/>
        <v>56043209.517894559</v>
      </c>
      <c r="P83">
        <v>24</v>
      </c>
      <c r="Q83" t="s">
        <v>17</v>
      </c>
      <c r="R83" t="s">
        <v>677</v>
      </c>
    </row>
    <row r="84" spans="1:18" x14ac:dyDescent="0.45">
      <c r="A84">
        <v>1462</v>
      </c>
      <c r="B84" t="s">
        <v>790</v>
      </c>
      <c r="C84" t="s">
        <v>1346</v>
      </c>
      <c r="D84" t="s">
        <v>1348</v>
      </c>
      <c r="E84">
        <v>2</v>
      </c>
      <c r="H84" s="11">
        <v>63000</v>
      </c>
      <c r="I84">
        <v>1554840</v>
      </c>
      <c r="J84" s="41">
        <v>3276000</v>
      </c>
      <c r="K84" s="40">
        <f t="shared" si="5"/>
        <v>3865680</v>
      </c>
      <c r="L84" s="42" cm="1">
        <f t="array" ref="L84">_xlfn.IFS(K84&gt;300000,0.47,K84&gt;60000,0.45,K84&gt;35200,0.3,K84&gt;20200,0.24,K84&gt;=0,0.19)</f>
        <v>0.47</v>
      </c>
      <c r="M84" s="40">
        <f t="shared" si="6"/>
        <v>2048810.4000000001</v>
      </c>
      <c r="N84" s="28">
        <f t="shared" si="7"/>
        <v>42738184.943999998</v>
      </c>
      <c r="O84" s="28">
        <f t="shared" si="8"/>
        <v>56043209.517894559</v>
      </c>
      <c r="P84">
        <v>32</v>
      </c>
      <c r="Q84" t="s">
        <v>939</v>
      </c>
      <c r="R84" t="s">
        <v>677</v>
      </c>
    </row>
    <row r="85" spans="1:18" x14ac:dyDescent="0.45">
      <c r="A85">
        <v>1463</v>
      </c>
      <c r="B85" t="s">
        <v>790</v>
      </c>
      <c r="C85" t="s">
        <v>1346</v>
      </c>
      <c r="D85" t="s">
        <v>1349</v>
      </c>
      <c r="E85">
        <v>3</v>
      </c>
      <c r="H85" s="11">
        <v>62000</v>
      </c>
      <c r="I85">
        <v>1530160</v>
      </c>
      <c r="J85" s="41">
        <v>3224000</v>
      </c>
      <c r="K85" s="40">
        <f t="shared" si="5"/>
        <v>3804320</v>
      </c>
      <c r="L85" s="42" cm="1">
        <f t="array" ref="L85">_xlfn.IFS(K85&gt;300000,0.47,K85&gt;60000,0.45,K85&gt;35200,0.3,K85&gt;20200,0.24,K85&gt;=0,0.19)</f>
        <v>0.47</v>
      </c>
      <c r="M85" s="40">
        <f t="shared" si="6"/>
        <v>2016289.6</v>
      </c>
      <c r="N85" s="28">
        <f t="shared" si="7"/>
        <v>42059801.056000002</v>
      </c>
      <c r="O85" s="28">
        <f t="shared" si="8"/>
        <v>55153634.763642259</v>
      </c>
      <c r="P85">
        <v>30</v>
      </c>
      <c r="Q85" t="s">
        <v>64</v>
      </c>
      <c r="R85" t="s">
        <v>317</v>
      </c>
    </row>
    <row r="86" spans="1:18" x14ac:dyDescent="0.45">
      <c r="A86">
        <v>1464</v>
      </c>
      <c r="B86" t="s">
        <v>790</v>
      </c>
      <c r="C86" t="s">
        <v>1346</v>
      </c>
      <c r="D86" t="s">
        <v>1350</v>
      </c>
      <c r="E86">
        <v>4</v>
      </c>
      <c r="H86" s="11">
        <v>60000</v>
      </c>
      <c r="I86">
        <v>1480800</v>
      </c>
      <c r="J86" s="41">
        <v>3120000</v>
      </c>
      <c r="K86" s="40">
        <f t="shared" si="5"/>
        <v>3681600</v>
      </c>
      <c r="L86" s="42" cm="1">
        <f t="array" ref="L86">_xlfn.IFS(K86&gt;300000,0.47,K86&gt;60000,0.45,K86&gt;35200,0.3,K86&gt;20200,0.24,K86&gt;=0,0.19)</f>
        <v>0.47</v>
      </c>
      <c r="M86" s="40">
        <f t="shared" si="6"/>
        <v>1951248</v>
      </c>
      <c r="N86" s="28">
        <f t="shared" si="7"/>
        <v>40703033.280000001</v>
      </c>
      <c r="O86" s="28">
        <f t="shared" si="8"/>
        <v>53374485.255137675</v>
      </c>
      <c r="P86">
        <v>29</v>
      </c>
      <c r="Q86" t="s">
        <v>61</v>
      </c>
      <c r="R86" t="s">
        <v>677</v>
      </c>
    </row>
    <row r="87" spans="1:18" x14ac:dyDescent="0.45">
      <c r="A87">
        <v>1180</v>
      </c>
      <c r="B87" t="s">
        <v>790</v>
      </c>
      <c r="C87" t="s">
        <v>1033</v>
      </c>
      <c r="D87" t="s">
        <v>1035</v>
      </c>
      <c r="E87">
        <v>2</v>
      </c>
      <c r="H87" s="11">
        <v>59000</v>
      </c>
      <c r="I87">
        <v>1456120</v>
      </c>
      <c r="J87" s="41">
        <v>3068000</v>
      </c>
      <c r="K87" s="40">
        <f t="shared" si="5"/>
        <v>3620240</v>
      </c>
      <c r="L87" s="42" cm="1">
        <f t="array" ref="L87">_xlfn.IFS(K87&gt;300000,0.47,K87&gt;60000,0.45,K87&gt;35200,0.3,K87&gt;20200,0.24,K87&gt;=0,0.19)</f>
        <v>0.47</v>
      </c>
      <c r="M87" s="40">
        <f t="shared" si="6"/>
        <v>1918727.2000000002</v>
      </c>
      <c r="N87" s="28">
        <f t="shared" si="7"/>
        <v>40024649.392000005</v>
      </c>
      <c r="O87" s="28">
        <f t="shared" si="8"/>
        <v>52484910.50088539</v>
      </c>
      <c r="P87">
        <v>31</v>
      </c>
      <c r="Q87" t="s">
        <v>63</v>
      </c>
      <c r="R87" t="s">
        <v>677</v>
      </c>
    </row>
    <row r="88" spans="1:18" x14ac:dyDescent="0.45">
      <c r="A88">
        <v>1438</v>
      </c>
      <c r="B88" t="s">
        <v>790</v>
      </c>
      <c r="C88" t="s">
        <v>1316</v>
      </c>
      <c r="D88" t="s">
        <v>1321</v>
      </c>
      <c r="E88">
        <v>5</v>
      </c>
      <c r="H88" s="11">
        <v>58000</v>
      </c>
      <c r="I88">
        <v>1431440</v>
      </c>
      <c r="J88" s="41">
        <v>3016000</v>
      </c>
      <c r="K88" s="40">
        <f t="shared" si="5"/>
        <v>3558880</v>
      </c>
      <c r="L88" s="42" cm="1">
        <f t="array" ref="L88">_xlfn.IFS(K88&gt;300000,0.47,K88&gt;60000,0.45,K88&gt;35200,0.3,K88&gt;20200,0.24,K88&gt;=0,0.19)</f>
        <v>0.47</v>
      </c>
      <c r="M88" s="40">
        <f t="shared" si="6"/>
        <v>1886206.4000000001</v>
      </c>
      <c r="N88" s="28">
        <f t="shared" si="7"/>
        <v>39346265.504000001</v>
      </c>
      <c r="O88" s="28">
        <f t="shared" si="8"/>
        <v>51595335.746633083</v>
      </c>
      <c r="P88">
        <v>26</v>
      </c>
      <c r="Q88" t="s">
        <v>52</v>
      </c>
      <c r="R88" t="s">
        <v>677</v>
      </c>
    </row>
    <row r="89" spans="1:18" x14ac:dyDescent="0.45">
      <c r="A89">
        <v>1037</v>
      </c>
      <c r="B89" t="s">
        <v>790</v>
      </c>
      <c r="C89" t="s">
        <v>852</v>
      </c>
      <c r="D89" t="s">
        <v>857</v>
      </c>
      <c r="E89">
        <v>5</v>
      </c>
      <c r="H89" s="11">
        <v>55000</v>
      </c>
      <c r="I89">
        <v>1357400</v>
      </c>
      <c r="J89" s="41">
        <v>2860000</v>
      </c>
      <c r="K89" s="40">
        <f t="shared" si="5"/>
        <v>3374800</v>
      </c>
      <c r="L89" s="42" cm="1">
        <f t="array" ref="L89">_xlfn.IFS(K89&gt;300000,0.47,K89&gt;60000,0.45,K89&gt;35200,0.3,K89&gt;20200,0.24,K89&gt;=0,0.19)</f>
        <v>0.47</v>
      </c>
      <c r="M89" s="40">
        <f t="shared" si="6"/>
        <v>1788644</v>
      </c>
      <c r="N89" s="28">
        <f t="shared" si="7"/>
        <v>37311113.839999996</v>
      </c>
      <c r="O89" s="28">
        <f t="shared" si="8"/>
        <v>48926611.483876199</v>
      </c>
      <c r="P89">
        <v>24</v>
      </c>
      <c r="Q89" t="s">
        <v>28</v>
      </c>
      <c r="R89" t="s">
        <v>677</v>
      </c>
    </row>
    <row r="90" spans="1:18" x14ac:dyDescent="0.45">
      <c r="A90">
        <v>1358</v>
      </c>
      <c r="B90" t="s">
        <v>790</v>
      </c>
      <c r="C90" t="s">
        <v>1234</v>
      </c>
      <c r="D90" t="s">
        <v>1236</v>
      </c>
      <c r="E90">
        <v>3</v>
      </c>
      <c r="H90" s="11">
        <v>53000</v>
      </c>
      <c r="I90">
        <v>1308040</v>
      </c>
      <c r="J90" s="41">
        <v>2756000</v>
      </c>
      <c r="K90" s="40">
        <f t="shared" si="5"/>
        <v>3252080</v>
      </c>
      <c r="L90" s="42" cm="1">
        <f t="array" ref="L90">_xlfn.IFS(K90&gt;300000,0.47,K90&gt;60000,0.45,K90&gt;35200,0.3,K90&gt;20200,0.24,K90&gt;=0,0.19)</f>
        <v>0.47</v>
      </c>
      <c r="M90" s="40">
        <f t="shared" si="6"/>
        <v>1723602.4000000001</v>
      </c>
      <c r="N90" s="28">
        <f t="shared" si="7"/>
        <v>35954346.064000003</v>
      </c>
      <c r="O90" s="28">
        <f t="shared" si="8"/>
        <v>47147461.975371614</v>
      </c>
      <c r="P90">
        <v>25</v>
      </c>
      <c r="Q90" t="s">
        <v>66</v>
      </c>
      <c r="R90" t="s">
        <v>677</v>
      </c>
    </row>
    <row r="91" spans="1:18" x14ac:dyDescent="0.45">
      <c r="A91">
        <v>1415</v>
      </c>
      <c r="B91" t="s">
        <v>790</v>
      </c>
      <c r="C91" t="s">
        <v>1287</v>
      </c>
      <c r="D91" t="s">
        <v>1296</v>
      </c>
      <c r="E91">
        <v>9</v>
      </c>
      <c r="H91" s="11">
        <v>53000</v>
      </c>
      <c r="I91">
        <v>1308040</v>
      </c>
      <c r="J91" s="41">
        <v>2756000</v>
      </c>
      <c r="K91" s="40">
        <f t="shared" si="5"/>
        <v>3252080</v>
      </c>
      <c r="L91" s="42" cm="1">
        <f t="array" ref="L91">_xlfn.IFS(K91&gt;300000,0.47,K91&gt;60000,0.45,K91&gt;35200,0.3,K91&gt;20200,0.24,K91&gt;=0,0.19)</f>
        <v>0.47</v>
      </c>
      <c r="M91" s="40">
        <f t="shared" si="6"/>
        <v>1723602.4000000001</v>
      </c>
      <c r="N91" s="28">
        <f t="shared" si="7"/>
        <v>35954346.064000003</v>
      </c>
      <c r="O91" s="28">
        <f t="shared" si="8"/>
        <v>47147461.975371614</v>
      </c>
      <c r="P91">
        <v>29</v>
      </c>
      <c r="Q91" t="s">
        <v>50</v>
      </c>
      <c r="R91" t="s">
        <v>18</v>
      </c>
    </row>
    <row r="92" spans="1:18" x14ac:dyDescent="0.45">
      <c r="A92">
        <v>1512</v>
      </c>
      <c r="B92" t="s">
        <v>790</v>
      </c>
      <c r="C92" t="s">
        <v>1401</v>
      </c>
      <c r="D92" t="s">
        <v>1402</v>
      </c>
      <c r="E92">
        <v>1</v>
      </c>
      <c r="H92" s="11">
        <v>53000</v>
      </c>
      <c r="I92">
        <v>1308040</v>
      </c>
      <c r="J92" s="41">
        <v>2756000</v>
      </c>
      <c r="K92" s="40">
        <f t="shared" si="5"/>
        <v>3252080</v>
      </c>
      <c r="L92" s="42" cm="1">
        <f t="array" ref="L92">_xlfn.IFS(K92&gt;300000,0.47,K92&gt;60000,0.45,K92&gt;35200,0.3,K92&gt;20200,0.24,K92&gt;=0,0.19)</f>
        <v>0.47</v>
      </c>
      <c r="M92" s="40">
        <f t="shared" si="6"/>
        <v>1723602.4000000001</v>
      </c>
      <c r="N92" s="28">
        <f t="shared" si="7"/>
        <v>35954346.064000003</v>
      </c>
      <c r="O92" s="28">
        <f t="shared" si="8"/>
        <v>47147461.975371614</v>
      </c>
      <c r="P92">
        <v>31</v>
      </c>
      <c r="Q92" t="s">
        <v>45</v>
      </c>
      <c r="R92" t="s">
        <v>18</v>
      </c>
    </row>
    <row r="93" spans="1:18" x14ac:dyDescent="0.45">
      <c r="A93">
        <v>1074</v>
      </c>
      <c r="B93" t="s">
        <v>790</v>
      </c>
      <c r="C93" t="s">
        <v>879</v>
      </c>
      <c r="D93" t="s">
        <v>902</v>
      </c>
      <c r="E93">
        <v>18</v>
      </c>
      <c r="H93" s="11">
        <v>52000</v>
      </c>
      <c r="I93">
        <v>1283360</v>
      </c>
      <c r="J93" s="41">
        <v>2704000</v>
      </c>
      <c r="K93" s="40">
        <f t="shared" si="5"/>
        <v>3190720</v>
      </c>
      <c r="L93" s="42" cm="1">
        <f t="array" ref="L93">_xlfn.IFS(K93&gt;300000,0.47,K93&gt;60000,0.45,K93&gt;35200,0.3,K93&gt;20200,0.24,K93&gt;=0,0.19)</f>
        <v>0.47</v>
      </c>
      <c r="M93" s="40">
        <f t="shared" si="6"/>
        <v>1691081.6</v>
      </c>
      <c r="N93" s="28">
        <f t="shared" si="7"/>
        <v>35275962.175999999</v>
      </c>
      <c r="O93" s="28">
        <f t="shared" si="8"/>
        <v>46257887.221119314</v>
      </c>
      <c r="P93">
        <v>31</v>
      </c>
      <c r="Q93" t="s">
        <v>66</v>
      </c>
      <c r="R93" t="s">
        <v>401</v>
      </c>
    </row>
    <row r="94" spans="1:18" x14ac:dyDescent="0.45">
      <c r="A94">
        <v>1359</v>
      </c>
      <c r="B94" t="s">
        <v>790</v>
      </c>
      <c r="C94" t="s">
        <v>1234</v>
      </c>
      <c r="D94" t="s">
        <v>1237</v>
      </c>
      <c r="E94">
        <v>4</v>
      </c>
      <c r="H94" s="11">
        <v>52000</v>
      </c>
      <c r="I94">
        <v>1283360</v>
      </c>
      <c r="J94" s="41">
        <v>2704000</v>
      </c>
      <c r="K94" s="40">
        <f t="shared" si="5"/>
        <v>3190720</v>
      </c>
      <c r="L94" s="42" cm="1">
        <f t="array" ref="L94">_xlfn.IFS(K94&gt;300000,0.47,K94&gt;60000,0.45,K94&gt;35200,0.3,K94&gt;20200,0.24,K94&gt;=0,0.19)</f>
        <v>0.47</v>
      </c>
      <c r="M94" s="40">
        <f t="shared" si="6"/>
        <v>1691081.6</v>
      </c>
      <c r="N94" s="28">
        <f t="shared" si="7"/>
        <v>35275962.175999999</v>
      </c>
      <c r="O94" s="28">
        <f t="shared" si="8"/>
        <v>46257887.221119314</v>
      </c>
      <c r="P94">
        <v>25</v>
      </c>
      <c r="Q94" t="s">
        <v>45</v>
      </c>
      <c r="R94" t="s">
        <v>1238</v>
      </c>
    </row>
    <row r="95" spans="1:18" x14ac:dyDescent="0.45">
      <c r="A95">
        <v>1416</v>
      </c>
      <c r="B95" t="s">
        <v>790</v>
      </c>
      <c r="C95" t="s">
        <v>1287</v>
      </c>
      <c r="D95" t="s">
        <v>1297</v>
      </c>
      <c r="E95">
        <v>10</v>
      </c>
      <c r="H95" s="11">
        <v>52000</v>
      </c>
      <c r="I95">
        <v>1283360</v>
      </c>
      <c r="J95" s="41">
        <v>2704000</v>
      </c>
      <c r="K95" s="40">
        <f t="shared" si="5"/>
        <v>3190720</v>
      </c>
      <c r="L95" s="42" cm="1">
        <f t="array" ref="L95">_xlfn.IFS(K95&gt;300000,0.47,K95&gt;60000,0.45,K95&gt;35200,0.3,K95&gt;20200,0.24,K95&gt;=0,0.19)</f>
        <v>0.47</v>
      </c>
      <c r="M95" s="40">
        <f t="shared" si="6"/>
        <v>1691081.6</v>
      </c>
      <c r="N95" s="28">
        <f t="shared" si="7"/>
        <v>35275962.175999999</v>
      </c>
      <c r="O95" s="28">
        <f t="shared" si="8"/>
        <v>46257887.221119314</v>
      </c>
      <c r="P95">
        <v>28</v>
      </c>
      <c r="Q95" t="s">
        <v>17</v>
      </c>
      <c r="R95" t="s">
        <v>106</v>
      </c>
    </row>
    <row r="96" spans="1:18" x14ac:dyDescent="0.45">
      <c r="A96">
        <v>1096</v>
      </c>
      <c r="B96" t="s">
        <v>790</v>
      </c>
      <c r="C96" t="s">
        <v>906</v>
      </c>
      <c r="D96" t="s">
        <v>928</v>
      </c>
      <c r="E96">
        <v>19</v>
      </c>
      <c r="H96" s="11">
        <v>51000</v>
      </c>
      <c r="I96">
        <v>1258680</v>
      </c>
      <c r="J96" s="41">
        <v>2652000</v>
      </c>
      <c r="K96" s="40">
        <f t="shared" si="5"/>
        <v>3129360</v>
      </c>
      <c r="L96" s="42" cm="1">
        <f t="array" ref="L96">_xlfn.IFS(K96&gt;300000,0.47,K96&gt;60000,0.45,K96&gt;35200,0.3,K96&gt;20200,0.24,K96&gt;=0,0.19)</f>
        <v>0.47</v>
      </c>
      <c r="M96" s="40">
        <f t="shared" si="6"/>
        <v>1658560.8</v>
      </c>
      <c r="N96" s="28">
        <f t="shared" si="7"/>
        <v>34597578.288000003</v>
      </c>
      <c r="O96" s="28">
        <f t="shared" si="8"/>
        <v>45368312.466867015</v>
      </c>
      <c r="P96">
        <v>20</v>
      </c>
      <c r="Q96" t="s">
        <v>17</v>
      </c>
      <c r="R96" t="s">
        <v>677</v>
      </c>
    </row>
    <row r="97" spans="1:18" x14ac:dyDescent="0.45">
      <c r="A97">
        <v>1360</v>
      </c>
      <c r="B97" t="s">
        <v>790</v>
      </c>
      <c r="C97" t="s">
        <v>1234</v>
      </c>
      <c r="D97" t="s">
        <v>1239</v>
      </c>
      <c r="E97">
        <v>5</v>
      </c>
      <c r="H97" s="11">
        <v>50000</v>
      </c>
      <c r="I97">
        <v>1234000</v>
      </c>
      <c r="J97" s="41">
        <v>2600000</v>
      </c>
      <c r="K97" s="40">
        <f t="shared" si="5"/>
        <v>3068000</v>
      </c>
      <c r="L97" s="42" cm="1">
        <f t="array" ref="L97">_xlfn.IFS(K97&gt;300000,0.47,K97&gt;60000,0.45,K97&gt;35200,0.3,K97&gt;20200,0.24,K97&gt;=0,0.19)</f>
        <v>0.47</v>
      </c>
      <c r="M97" s="40">
        <f t="shared" si="6"/>
        <v>1626040</v>
      </c>
      <c r="N97" s="28">
        <f t="shared" si="7"/>
        <v>33919194.399999999</v>
      </c>
      <c r="O97" s="28">
        <f t="shared" si="8"/>
        <v>44478737.712614723</v>
      </c>
      <c r="P97">
        <v>31</v>
      </c>
      <c r="Q97" t="s">
        <v>26</v>
      </c>
      <c r="R97" t="s">
        <v>677</v>
      </c>
    </row>
    <row r="98" spans="1:18" x14ac:dyDescent="0.45">
      <c r="A98">
        <v>1110</v>
      </c>
      <c r="B98" t="s">
        <v>790</v>
      </c>
      <c r="C98" t="s">
        <v>941</v>
      </c>
      <c r="D98" t="s">
        <v>946</v>
      </c>
      <c r="E98">
        <v>3</v>
      </c>
      <c r="H98" s="11">
        <v>49000</v>
      </c>
      <c r="I98">
        <v>1209320</v>
      </c>
      <c r="J98" s="41">
        <v>2548000</v>
      </c>
      <c r="K98" s="40">
        <f t="shared" si="5"/>
        <v>3006640</v>
      </c>
      <c r="L98" s="42" cm="1">
        <f t="array" ref="L98">_xlfn.IFS(K98&gt;300000,0.47,K98&gt;60000,0.45,K98&gt;35200,0.3,K98&gt;20200,0.24,K98&gt;=0,0.19)</f>
        <v>0.47</v>
      </c>
      <c r="M98" s="40">
        <f t="shared" si="6"/>
        <v>1593519.2000000002</v>
      </c>
      <c r="N98" s="28">
        <f t="shared" si="7"/>
        <v>33240810.512000002</v>
      </c>
      <c r="O98" s="28">
        <f t="shared" si="8"/>
        <v>43589162.958362438</v>
      </c>
      <c r="P98">
        <v>29</v>
      </c>
      <c r="Q98" t="s">
        <v>947</v>
      </c>
      <c r="R98" t="s">
        <v>677</v>
      </c>
    </row>
    <row r="99" spans="1:18" x14ac:dyDescent="0.45">
      <c r="A99">
        <v>1417</v>
      </c>
      <c r="B99" t="s">
        <v>790</v>
      </c>
      <c r="C99" t="s">
        <v>1287</v>
      </c>
      <c r="D99" t="s">
        <v>1298</v>
      </c>
      <c r="E99">
        <v>11</v>
      </c>
      <c r="H99" s="11">
        <v>49000</v>
      </c>
      <c r="I99">
        <v>1209320</v>
      </c>
      <c r="J99" s="41">
        <v>2548000</v>
      </c>
      <c r="K99" s="40">
        <f t="shared" si="5"/>
        <v>3006640</v>
      </c>
      <c r="L99" s="42" cm="1">
        <f t="array" ref="L99">_xlfn.IFS(K99&gt;300000,0.47,K99&gt;60000,0.45,K99&gt;35200,0.3,K99&gt;20200,0.24,K99&gt;=0,0.19)</f>
        <v>0.47</v>
      </c>
      <c r="M99" s="40">
        <f t="shared" si="6"/>
        <v>1593519.2000000002</v>
      </c>
      <c r="N99" s="28">
        <f t="shared" si="7"/>
        <v>33240810.512000002</v>
      </c>
      <c r="O99" s="28">
        <f t="shared" si="8"/>
        <v>43589162.958362438</v>
      </c>
      <c r="P99">
        <v>29</v>
      </c>
      <c r="Q99" t="s">
        <v>52</v>
      </c>
      <c r="R99" t="s">
        <v>18</v>
      </c>
    </row>
    <row r="100" spans="1:18" x14ac:dyDescent="0.45">
      <c r="A100">
        <v>1439</v>
      </c>
      <c r="B100" t="s">
        <v>790</v>
      </c>
      <c r="C100" t="s">
        <v>1316</v>
      </c>
      <c r="D100" t="s">
        <v>1322</v>
      </c>
      <c r="E100">
        <v>6</v>
      </c>
      <c r="H100" s="11">
        <v>49000</v>
      </c>
      <c r="I100">
        <v>1209320</v>
      </c>
      <c r="J100" s="41">
        <v>2548000</v>
      </c>
      <c r="K100" s="40">
        <f t="shared" si="5"/>
        <v>3006640</v>
      </c>
      <c r="L100" s="42" cm="1">
        <f t="array" ref="L100">_xlfn.IFS(K100&gt;300000,0.47,K100&gt;60000,0.45,K100&gt;35200,0.3,K100&gt;20200,0.24,K100&gt;=0,0.19)</f>
        <v>0.47</v>
      </c>
      <c r="M100" s="40">
        <f t="shared" si="6"/>
        <v>1593519.2000000002</v>
      </c>
      <c r="N100" s="28">
        <f t="shared" si="7"/>
        <v>33240810.512000002</v>
      </c>
      <c r="O100" s="28">
        <f t="shared" si="8"/>
        <v>43589162.958362438</v>
      </c>
      <c r="P100">
        <v>24</v>
      </c>
      <c r="Q100" t="s">
        <v>45</v>
      </c>
      <c r="R100" t="s">
        <v>34</v>
      </c>
    </row>
    <row r="101" spans="1:18" x14ac:dyDescent="0.45">
      <c r="A101">
        <v>1135</v>
      </c>
      <c r="B101" t="s">
        <v>790</v>
      </c>
      <c r="C101" t="s">
        <v>983</v>
      </c>
      <c r="D101" t="s">
        <v>985</v>
      </c>
      <c r="E101">
        <v>2</v>
      </c>
      <c r="H101" s="11">
        <v>48000</v>
      </c>
      <c r="I101">
        <v>1184640</v>
      </c>
      <c r="J101" s="41">
        <v>2496000</v>
      </c>
      <c r="K101" s="40">
        <f t="shared" si="5"/>
        <v>2945280</v>
      </c>
      <c r="L101" s="42" cm="1">
        <f t="array" ref="L101">_xlfn.IFS(K101&gt;300000,0.47,K101&gt;60000,0.45,K101&gt;35200,0.3,K101&gt;20200,0.24,K101&gt;=0,0.19)</f>
        <v>0.47</v>
      </c>
      <c r="M101" s="40">
        <f t="shared" si="6"/>
        <v>1560998.4000000001</v>
      </c>
      <c r="N101" s="28">
        <f t="shared" si="7"/>
        <v>32562426.624000002</v>
      </c>
      <c r="O101" s="28">
        <f t="shared" si="8"/>
        <v>42699588.204110138</v>
      </c>
      <c r="P101">
        <v>33</v>
      </c>
      <c r="Q101" t="s">
        <v>228</v>
      </c>
      <c r="R101" t="s">
        <v>677</v>
      </c>
    </row>
    <row r="102" spans="1:18" x14ac:dyDescent="0.45">
      <c r="A102">
        <v>1361</v>
      </c>
      <c r="B102" t="s">
        <v>790</v>
      </c>
      <c r="C102" t="s">
        <v>1234</v>
      </c>
      <c r="D102" t="s">
        <v>1240</v>
      </c>
      <c r="E102">
        <v>6</v>
      </c>
      <c r="H102" s="11">
        <v>48000</v>
      </c>
      <c r="I102">
        <v>1184640</v>
      </c>
      <c r="J102" s="41">
        <v>2496000</v>
      </c>
      <c r="K102" s="40">
        <f t="shared" si="5"/>
        <v>2945280</v>
      </c>
      <c r="L102" s="42" cm="1">
        <f t="array" ref="L102">_xlfn.IFS(K102&gt;300000,0.47,K102&gt;60000,0.45,K102&gt;35200,0.3,K102&gt;20200,0.24,K102&gt;=0,0.19)</f>
        <v>0.47</v>
      </c>
      <c r="M102" s="40">
        <f t="shared" si="6"/>
        <v>1560998.4000000001</v>
      </c>
      <c r="N102" s="28">
        <f t="shared" si="7"/>
        <v>32562426.624000002</v>
      </c>
      <c r="O102" s="28">
        <f t="shared" si="8"/>
        <v>42699588.204110138</v>
      </c>
      <c r="P102">
        <v>21</v>
      </c>
      <c r="Q102" t="s">
        <v>45</v>
      </c>
      <c r="R102" t="s">
        <v>846</v>
      </c>
    </row>
    <row r="103" spans="1:18" x14ac:dyDescent="0.45">
      <c r="A103">
        <v>1380</v>
      </c>
      <c r="B103" t="s">
        <v>1966</v>
      </c>
      <c r="C103" t="s">
        <v>1260</v>
      </c>
      <c r="D103" t="s">
        <v>1261</v>
      </c>
      <c r="E103">
        <v>1</v>
      </c>
      <c r="H103" s="11">
        <v>48000</v>
      </c>
      <c r="I103">
        <v>1184640</v>
      </c>
      <c r="J103" s="41">
        <v>2496000</v>
      </c>
      <c r="K103" s="40">
        <f t="shared" si="5"/>
        <v>2945280</v>
      </c>
      <c r="L103" s="42" cm="1">
        <f t="array" ref="L103">_xlfn.IFS(K103&gt;300000,0.47,K103&gt;60000,0.45,K103&gt;35200,0.3,K103&gt;20200,0.24,K103&gt;=0,0.19)</f>
        <v>0.47</v>
      </c>
      <c r="M103" s="40">
        <f t="shared" si="6"/>
        <v>1560998.4000000001</v>
      </c>
      <c r="N103" s="28">
        <f t="shared" si="7"/>
        <v>32562426.624000002</v>
      </c>
      <c r="O103" s="28">
        <f t="shared" si="8"/>
        <v>42699588.204110138</v>
      </c>
      <c r="P103">
        <v>31</v>
      </c>
      <c r="Q103" t="s">
        <v>955</v>
      </c>
      <c r="R103" t="s">
        <v>677</v>
      </c>
    </row>
    <row r="104" spans="1:18" x14ac:dyDescent="0.45">
      <c r="A104">
        <v>1583</v>
      </c>
      <c r="B104" t="s">
        <v>1966</v>
      </c>
      <c r="C104" t="s">
        <v>1260</v>
      </c>
      <c r="D104" t="s">
        <v>1261</v>
      </c>
      <c r="E104">
        <v>1</v>
      </c>
      <c r="H104" s="11">
        <v>48000</v>
      </c>
      <c r="J104" s="41">
        <v>2496000</v>
      </c>
      <c r="K104" s="40">
        <f t="shared" si="5"/>
        <v>2945280</v>
      </c>
      <c r="L104" s="42" cm="1">
        <f t="array" ref="L104">_xlfn.IFS(K104&gt;300000,0.47,K104&gt;60000,0.45,K104&gt;35200,0.3,K104&gt;20200,0.24,K104&gt;=0,0.19)</f>
        <v>0.47</v>
      </c>
      <c r="M104" s="40">
        <f t="shared" si="6"/>
        <v>1560998.4000000001</v>
      </c>
      <c r="N104" s="28">
        <f t="shared" si="7"/>
        <v>32562426.624000002</v>
      </c>
      <c r="O104" s="28">
        <f t="shared" si="8"/>
        <v>42699588.204110138</v>
      </c>
      <c r="P104">
        <v>31</v>
      </c>
      <c r="Q104" t="s">
        <v>955</v>
      </c>
      <c r="R104" t="s">
        <v>677</v>
      </c>
    </row>
    <row r="105" spans="1:18" x14ac:dyDescent="0.45">
      <c r="A105">
        <v>1418</v>
      </c>
      <c r="B105" t="s">
        <v>790</v>
      </c>
      <c r="C105" t="s">
        <v>1287</v>
      </c>
      <c r="D105" t="s">
        <v>1299</v>
      </c>
      <c r="E105">
        <v>12</v>
      </c>
      <c r="H105" s="11">
        <v>47000</v>
      </c>
      <c r="I105">
        <v>1159960</v>
      </c>
      <c r="J105" s="41">
        <v>2444000</v>
      </c>
      <c r="K105" s="40">
        <f t="shared" si="5"/>
        <v>2883920</v>
      </c>
      <c r="L105" s="42" cm="1">
        <f t="array" ref="L105">_xlfn.IFS(K105&gt;300000,0.47,K105&gt;60000,0.45,K105&gt;35200,0.3,K105&gt;20200,0.24,K105&gt;=0,0.19)</f>
        <v>0.47</v>
      </c>
      <c r="M105" s="40">
        <f t="shared" si="6"/>
        <v>1528477.6</v>
      </c>
      <c r="N105" s="28">
        <f t="shared" si="7"/>
        <v>31884042.736000001</v>
      </c>
      <c r="O105" s="28">
        <f t="shared" si="8"/>
        <v>41810013.449857846</v>
      </c>
      <c r="P105">
        <v>33</v>
      </c>
      <c r="Q105" t="s">
        <v>26</v>
      </c>
      <c r="R105" t="s">
        <v>106</v>
      </c>
    </row>
    <row r="106" spans="1:18" x14ac:dyDescent="0.45">
      <c r="A106">
        <v>1465</v>
      </c>
      <c r="B106" t="s">
        <v>790</v>
      </c>
      <c r="C106" t="s">
        <v>1346</v>
      </c>
      <c r="D106" t="s">
        <v>1351</v>
      </c>
      <c r="E106">
        <v>5</v>
      </c>
      <c r="H106" s="11">
        <v>47000</v>
      </c>
      <c r="I106">
        <v>1159960</v>
      </c>
      <c r="J106" s="41">
        <v>2444000</v>
      </c>
      <c r="K106" s="40">
        <f t="shared" si="5"/>
        <v>2883920</v>
      </c>
      <c r="L106" s="42" cm="1">
        <f t="array" ref="L106">_xlfn.IFS(K106&gt;300000,0.47,K106&gt;60000,0.45,K106&gt;35200,0.3,K106&gt;20200,0.24,K106&gt;=0,0.19)</f>
        <v>0.47</v>
      </c>
      <c r="M106" s="40">
        <f t="shared" si="6"/>
        <v>1528477.6</v>
      </c>
      <c r="N106" s="28">
        <f t="shared" si="7"/>
        <v>31884042.736000001</v>
      </c>
      <c r="O106" s="28">
        <f t="shared" si="8"/>
        <v>41810013.449857846</v>
      </c>
      <c r="P106">
        <v>35</v>
      </c>
      <c r="Q106" t="s">
        <v>17</v>
      </c>
      <c r="R106" t="s">
        <v>677</v>
      </c>
    </row>
    <row r="107" spans="1:18" x14ac:dyDescent="0.45">
      <c r="A107">
        <v>1419</v>
      </c>
      <c r="B107" t="s">
        <v>790</v>
      </c>
      <c r="C107" t="s">
        <v>1287</v>
      </c>
      <c r="D107" t="s">
        <v>1300</v>
      </c>
      <c r="E107">
        <v>13</v>
      </c>
      <c r="H107" s="11">
        <v>46000</v>
      </c>
      <c r="I107">
        <v>1135280</v>
      </c>
      <c r="J107" s="41">
        <v>2392000</v>
      </c>
      <c r="K107" s="40">
        <f t="shared" si="5"/>
        <v>2822560</v>
      </c>
      <c r="L107" s="42" cm="1">
        <f t="array" ref="L107">_xlfn.IFS(K107&gt;300000,0.47,K107&gt;60000,0.45,K107&gt;35200,0.3,K107&gt;20200,0.24,K107&gt;=0,0.19)</f>
        <v>0.47</v>
      </c>
      <c r="M107" s="40">
        <f t="shared" si="6"/>
        <v>1495956.8</v>
      </c>
      <c r="N107" s="28">
        <f t="shared" si="7"/>
        <v>31205658.848000001</v>
      </c>
      <c r="O107" s="28">
        <f t="shared" si="8"/>
        <v>40920438.695605546</v>
      </c>
      <c r="P107">
        <v>30</v>
      </c>
      <c r="Q107" t="s">
        <v>28</v>
      </c>
      <c r="R107" t="s">
        <v>1265</v>
      </c>
    </row>
    <row r="108" spans="1:18" x14ac:dyDescent="0.45">
      <c r="A108">
        <v>1440</v>
      </c>
      <c r="B108" t="s">
        <v>790</v>
      </c>
      <c r="C108" t="s">
        <v>1316</v>
      </c>
      <c r="D108" t="s">
        <v>1323</v>
      </c>
      <c r="E108">
        <v>7</v>
      </c>
      <c r="H108" s="11">
        <v>46000</v>
      </c>
      <c r="I108">
        <v>1135280</v>
      </c>
      <c r="J108" s="41">
        <v>2392000</v>
      </c>
      <c r="K108" s="40">
        <f t="shared" si="5"/>
        <v>2822560</v>
      </c>
      <c r="L108" s="42" cm="1">
        <f t="array" ref="L108">_xlfn.IFS(K108&gt;300000,0.47,K108&gt;60000,0.45,K108&gt;35200,0.3,K108&gt;20200,0.24,K108&gt;=0,0.19)</f>
        <v>0.47</v>
      </c>
      <c r="M108" s="40">
        <f t="shared" si="6"/>
        <v>1495956.8</v>
      </c>
      <c r="N108" s="28">
        <f t="shared" si="7"/>
        <v>31205658.848000001</v>
      </c>
      <c r="O108" s="28">
        <f t="shared" si="8"/>
        <v>40920438.695605546</v>
      </c>
      <c r="P108">
        <v>27</v>
      </c>
      <c r="Q108" t="s">
        <v>73</v>
      </c>
      <c r="R108" t="s">
        <v>886</v>
      </c>
    </row>
    <row r="109" spans="1:18" x14ac:dyDescent="0.45">
      <c r="A109">
        <v>1420</v>
      </c>
      <c r="B109" t="s">
        <v>790</v>
      </c>
      <c r="C109" t="s">
        <v>1287</v>
      </c>
      <c r="D109" t="s">
        <v>1301</v>
      </c>
      <c r="E109">
        <v>14</v>
      </c>
      <c r="H109" s="11">
        <v>45000</v>
      </c>
      <c r="I109">
        <v>1110600</v>
      </c>
      <c r="J109" s="41">
        <v>2340000</v>
      </c>
      <c r="K109" s="40">
        <f t="shared" si="5"/>
        <v>2761200</v>
      </c>
      <c r="L109" s="42" cm="1">
        <f t="array" ref="L109">_xlfn.IFS(K109&gt;300000,0.47,K109&gt;60000,0.45,K109&gt;35200,0.3,K109&gt;20200,0.24,K109&gt;=0,0.19)</f>
        <v>0.47</v>
      </c>
      <c r="M109" s="40">
        <f t="shared" si="6"/>
        <v>1463436</v>
      </c>
      <c r="N109" s="28">
        <f t="shared" si="7"/>
        <v>30527274.960000001</v>
      </c>
      <c r="O109" s="28">
        <f t="shared" si="8"/>
        <v>40030863.941353254</v>
      </c>
      <c r="P109">
        <v>24</v>
      </c>
      <c r="Q109" t="s">
        <v>33</v>
      </c>
      <c r="R109" t="s">
        <v>1265</v>
      </c>
    </row>
    <row r="110" spans="1:18" x14ac:dyDescent="0.45">
      <c r="A110">
        <v>1486</v>
      </c>
      <c r="B110" t="s">
        <v>790</v>
      </c>
      <c r="C110" t="s">
        <v>1371</v>
      </c>
      <c r="D110" t="s">
        <v>1372</v>
      </c>
      <c r="E110">
        <v>1</v>
      </c>
      <c r="H110" s="11">
        <v>45000</v>
      </c>
      <c r="I110">
        <v>1110600</v>
      </c>
      <c r="J110" s="41">
        <v>2340000</v>
      </c>
      <c r="K110" s="40">
        <f t="shared" si="5"/>
        <v>2761200</v>
      </c>
      <c r="L110" s="42" cm="1">
        <f t="array" ref="L110">_xlfn.IFS(K110&gt;300000,0.47,K110&gt;60000,0.45,K110&gt;35200,0.3,K110&gt;20200,0.24,K110&gt;=0,0.19)</f>
        <v>0.47</v>
      </c>
      <c r="M110" s="40">
        <f t="shared" si="6"/>
        <v>1463436</v>
      </c>
      <c r="N110" s="28">
        <f t="shared" si="7"/>
        <v>30527274.960000001</v>
      </c>
      <c r="O110" s="28">
        <f t="shared" si="8"/>
        <v>40030863.941353254</v>
      </c>
      <c r="P110">
        <v>28</v>
      </c>
      <c r="Q110" t="s">
        <v>45</v>
      </c>
      <c r="R110" t="s">
        <v>1373</v>
      </c>
    </row>
    <row r="111" spans="1:18" x14ac:dyDescent="0.45">
      <c r="A111">
        <v>1466</v>
      </c>
      <c r="B111" t="s">
        <v>790</v>
      </c>
      <c r="C111" t="s">
        <v>1346</v>
      </c>
      <c r="D111" t="s">
        <v>1352</v>
      </c>
      <c r="E111">
        <v>6</v>
      </c>
      <c r="H111" s="11">
        <v>44000</v>
      </c>
      <c r="I111">
        <v>1085920</v>
      </c>
      <c r="J111" s="41">
        <v>2288000</v>
      </c>
      <c r="K111" s="40">
        <f t="shared" si="5"/>
        <v>2699840</v>
      </c>
      <c r="L111" s="42" cm="1">
        <f t="array" ref="L111">_xlfn.IFS(K111&gt;300000,0.47,K111&gt;60000,0.45,K111&gt;35200,0.3,K111&gt;20200,0.24,K111&gt;=0,0.19)</f>
        <v>0.47</v>
      </c>
      <c r="M111" s="40">
        <f t="shared" si="6"/>
        <v>1430915.2000000002</v>
      </c>
      <c r="N111" s="28">
        <f t="shared" si="7"/>
        <v>29848891.072000004</v>
      </c>
      <c r="O111" s="28">
        <f t="shared" si="8"/>
        <v>39141289.187100962</v>
      </c>
      <c r="P111">
        <v>33</v>
      </c>
      <c r="Q111" t="s">
        <v>26</v>
      </c>
      <c r="R111" t="s">
        <v>677</v>
      </c>
    </row>
    <row r="112" spans="1:18" x14ac:dyDescent="0.45">
      <c r="A112">
        <v>1136</v>
      </c>
      <c r="B112" t="s">
        <v>790</v>
      </c>
      <c r="C112" t="s">
        <v>983</v>
      </c>
      <c r="D112" t="s">
        <v>986</v>
      </c>
      <c r="E112">
        <v>3</v>
      </c>
      <c r="H112" s="11">
        <v>43000</v>
      </c>
      <c r="I112">
        <v>1061240</v>
      </c>
      <c r="J112" s="41">
        <v>2236000</v>
      </c>
      <c r="K112" s="40">
        <f t="shared" si="5"/>
        <v>2638480</v>
      </c>
      <c r="L112" s="42" cm="1">
        <f t="array" ref="L112">_xlfn.IFS(K112&gt;300000,0.47,K112&gt;60000,0.45,K112&gt;35200,0.3,K112&gt;20200,0.24,K112&gt;=0,0.19)</f>
        <v>0.47</v>
      </c>
      <c r="M112" s="40">
        <f t="shared" si="6"/>
        <v>1398394.4000000001</v>
      </c>
      <c r="N112" s="28">
        <f t="shared" si="7"/>
        <v>29170507.184</v>
      </c>
      <c r="O112" s="28">
        <f t="shared" si="8"/>
        <v>38251714.43284867</v>
      </c>
      <c r="P112">
        <v>26</v>
      </c>
      <c r="Q112" t="s">
        <v>22</v>
      </c>
      <c r="R112" t="s">
        <v>677</v>
      </c>
    </row>
    <row r="113" spans="1:18" x14ac:dyDescent="0.45">
      <c r="A113">
        <v>1362</v>
      </c>
      <c r="B113" t="s">
        <v>790</v>
      </c>
      <c r="C113" t="s">
        <v>1234</v>
      </c>
      <c r="D113" t="s">
        <v>1241</v>
      </c>
      <c r="E113">
        <v>7</v>
      </c>
      <c r="H113" s="11">
        <v>42000</v>
      </c>
      <c r="I113">
        <v>1036560</v>
      </c>
      <c r="J113" s="41">
        <v>2184000</v>
      </c>
      <c r="K113" s="40">
        <f t="shared" si="5"/>
        <v>2577120</v>
      </c>
      <c r="L113" s="42" cm="1">
        <f t="array" ref="L113">_xlfn.IFS(K113&gt;300000,0.47,K113&gt;60000,0.45,K113&gt;35200,0.3,K113&gt;20200,0.24,K113&gt;=0,0.19)</f>
        <v>0.47</v>
      </c>
      <c r="M113" s="40">
        <f t="shared" si="6"/>
        <v>1365873.6</v>
      </c>
      <c r="N113" s="28">
        <f t="shared" si="7"/>
        <v>28492123.296</v>
      </c>
      <c r="O113" s="28">
        <f t="shared" si="8"/>
        <v>37362139.678596377</v>
      </c>
      <c r="P113">
        <v>35</v>
      </c>
      <c r="Q113" t="s">
        <v>30</v>
      </c>
      <c r="R113" t="s">
        <v>677</v>
      </c>
    </row>
    <row r="114" spans="1:18" x14ac:dyDescent="0.45">
      <c r="A114">
        <v>1421</v>
      </c>
      <c r="B114" t="s">
        <v>790</v>
      </c>
      <c r="C114" t="s">
        <v>1287</v>
      </c>
      <c r="D114" t="s">
        <v>1302</v>
      </c>
      <c r="E114">
        <v>15</v>
      </c>
      <c r="H114" s="11">
        <v>40000</v>
      </c>
      <c r="I114">
        <v>987200</v>
      </c>
      <c r="J114" s="41">
        <v>2080000</v>
      </c>
      <c r="K114" s="40">
        <f t="shared" si="5"/>
        <v>2454400</v>
      </c>
      <c r="L114" s="42" cm="1">
        <f t="array" ref="L114">_xlfn.IFS(K114&gt;300000,0.47,K114&gt;60000,0.45,K114&gt;35200,0.3,K114&gt;20200,0.24,K114&gt;=0,0.19)</f>
        <v>0.47</v>
      </c>
      <c r="M114" s="40">
        <f t="shared" si="6"/>
        <v>1300832</v>
      </c>
      <c r="N114" s="28">
        <f t="shared" si="7"/>
        <v>27135355.52</v>
      </c>
      <c r="O114" s="28">
        <f t="shared" si="8"/>
        <v>35582990.170091778</v>
      </c>
      <c r="P114">
        <v>27</v>
      </c>
      <c r="Q114" t="s">
        <v>26</v>
      </c>
      <c r="R114" t="s">
        <v>677</v>
      </c>
    </row>
    <row r="115" spans="1:18" x14ac:dyDescent="0.45">
      <c r="A115">
        <v>1467</v>
      </c>
      <c r="B115" t="s">
        <v>790</v>
      </c>
      <c r="C115" t="s">
        <v>1346</v>
      </c>
      <c r="D115" t="s">
        <v>1353</v>
      </c>
      <c r="E115">
        <v>7</v>
      </c>
      <c r="H115" s="11">
        <v>40000</v>
      </c>
      <c r="I115">
        <v>987200</v>
      </c>
      <c r="J115" s="41">
        <v>2080000</v>
      </c>
      <c r="K115" s="40">
        <f t="shared" si="5"/>
        <v>2454400</v>
      </c>
      <c r="L115" s="42" cm="1">
        <f t="array" ref="L115">_xlfn.IFS(K115&gt;300000,0.47,K115&gt;60000,0.45,K115&gt;35200,0.3,K115&gt;20200,0.24,K115&gt;=0,0.19)</f>
        <v>0.47</v>
      </c>
      <c r="M115" s="40">
        <f t="shared" si="6"/>
        <v>1300832</v>
      </c>
      <c r="N115" s="28">
        <f t="shared" si="7"/>
        <v>27135355.52</v>
      </c>
      <c r="O115" s="28">
        <f t="shared" si="8"/>
        <v>35582990.170091778</v>
      </c>
      <c r="P115">
        <v>29</v>
      </c>
      <c r="Q115" t="s">
        <v>28</v>
      </c>
      <c r="R115" t="s">
        <v>18</v>
      </c>
    </row>
    <row r="116" spans="1:18" x14ac:dyDescent="0.45">
      <c r="A116">
        <v>1513</v>
      </c>
      <c r="B116" t="s">
        <v>790</v>
      </c>
      <c r="C116" t="s">
        <v>1401</v>
      </c>
      <c r="D116" t="s">
        <v>1403</v>
      </c>
      <c r="E116">
        <v>2</v>
      </c>
      <c r="H116" s="11">
        <v>40000</v>
      </c>
      <c r="I116">
        <v>987200</v>
      </c>
      <c r="J116" s="41">
        <v>2080000</v>
      </c>
      <c r="K116" s="40">
        <f t="shared" si="5"/>
        <v>2454400</v>
      </c>
      <c r="L116" s="42" cm="1">
        <f t="array" ref="L116">_xlfn.IFS(K116&gt;300000,0.47,K116&gt;60000,0.45,K116&gt;35200,0.3,K116&gt;20200,0.24,K116&gt;=0,0.19)</f>
        <v>0.47</v>
      </c>
      <c r="M116" s="40">
        <f t="shared" si="6"/>
        <v>1300832</v>
      </c>
      <c r="N116" s="28">
        <f t="shared" si="7"/>
        <v>27135355.52</v>
      </c>
      <c r="O116" s="28">
        <f t="shared" si="8"/>
        <v>35582990.170091778</v>
      </c>
      <c r="P116">
        <v>34</v>
      </c>
      <c r="Q116" t="s">
        <v>28</v>
      </c>
      <c r="R116" t="s">
        <v>677</v>
      </c>
    </row>
    <row r="117" spans="1:18" x14ac:dyDescent="0.45">
      <c r="A117">
        <v>1111</v>
      </c>
      <c r="B117" t="s">
        <v>790</v>
      </c>
      <c r="C117" t="s">
        <v>941</v>
      </c>
      <c r="D117" t="s">
        <v>948</v>
      </c>
      <c r="E117">
        <v>4</v>
      </c>
      <c r="H117" s="11">
        <v>39000</v>
      </c>
      <c r="I117">
        <v>962520</v>
      </c>
      <c r="J117" s="41">
        <v>2028000</v>
      </c>
      <c r="K117" s="40">
        <f t="shared" si="5"/>
        <v>2393040</v>
      </c>
      <c r="L117" s="42" cm="1">
        <f t="array" ref="L117">_xlfn.IFS(K117&gt;300000,0.47,K117&gt;60000,0.45,K117&gt;35200,0.3,K117&gt;20200,0.24,K117&gt;=0,0.19)</f>
        <v>0.47</v>
      </c>
      <c r="M117" s="40">
        <f t="shared" si="6"/>
        <v>1268311.2</v>
      </c>
      <c r="N117" s="28">
        <f t="shared" si="7"/>
        <v>26456971.631999999</v>
      </c>
      <c r="O117" s="28">
        <f t="shared" si="8"/>
        <v>34693415.415839486</v>
      </c>
      <c r="P117">
        <v>28</v>
      </c>
      <c r="Q117" t="s">
        <v>26</v>
      </c>
      <c r="R117" t="s">
        <v>886</v>
      </c>
    </row>
    <row r="118" spans="1:18" x14ac:dyDescent="0.45">
      <c r="A118">
        <v>1363</v>
      </c>
      <c r="B118" t="s">
        <v>790</v>
      </c>
      <c r="C118" t="s">
        <v>1234</v>
      </c>
      <c r="D118" t="s">
        <v>1242</v>
      </c>
      <c r="E118">
        <v>8</v>
      </c>
      <c r="H118" s="11">
        <v>39000</v>
      </c>
      <c r="I118">
        <v>962520</v>
      </c>
      <c r="J118" s="41">
        <v>2028000</v>
      </c>
      <c r="K118" s="40">
        <f t="shared" si="5"/>
        <v>2393040</v>
      </c>
      <c r="L118" s="42" cm="1">
        <f t="array" ref="L118">_xlfn.IFS(K118&gt;300000,0.47,K118&gt;60000,0.45,K118&gt;35200,0.3,K118&gt;20200,0.24,K118&gt;=0,0.19)</f>
        <v>0.47</v>
      </c>
      <c r="M118" s="40">
        <f t="shared" si="6"/>
        <v>1268311.2</v>
      </c>
      <c r="N118" s="28">
        <f t="shared" si="7"/>
        <v>26456971.631999999</v>
      </c>
      <c r="O118" s="28">
        <f t="shared" si="8"/>
        <v>34693415.415839486</v>
      </c>
      <c r="P118">
        <v>27</v>
      </c>
      <c r="Q118" t="s">
        <v>48</v>
      </c>
      <c r="R118" t="s">
        <v>677</v>
      </c>
    </row>
    <row r="119" spans="1:18" x14ac:dyDescent="0.45">
      <c r="A119">
        <v>1468</v>
      </c>
      <c r="B119" t="s">
        <v>790</v>
      </c>
      <c r="C119" t="s">
        <v>1346</v>
      </c>
      <c r="D119" t="s">
        <v>1354</v>
      </c>
      <c r="E119">
        <v>8</v>
      </c>
      <c r="H119" s="11">
        <v>39000</v>
      </c>
      <c r="I119">
        <v>962520</v>
      </c>
      <c r="J119" s="41">
        <v>2028000</v>
      </c>
      <c r="K119" s="40">
        <f t="shared" si="5"/>
        <v>2393040</v>
      </c>
      <c r="L119" s="42" cm="1">
        <f t="array" ref="L119">_xlfn.IFS(K119&gt;300000,0.47,K119&gt;60000,0.45,K119&gt;35200,0.3,K119&gt;20200,0.24,K119&gt;=0,0.19)</f>
        <v>0.47</v>
      </c>
      <c r="M119" s="40">
        <f t="shared" si="6"/>
        <v>1268311.2</v>
      </c>
      <c r="N119" s="28">
        <f t="shared" si="7"/>
        <v>26456971.631999999</v>
      </c>
      <c r="O119" s="28">
        <f t="shared" si="8"/>
        <v>34693415.415839486</v>
      </c>
      <c r="P119">
        <v>32</v>
      </c>
      <c r="Q119" t="s">
        <v>28</v>
      </c>
      <c r="R119" t="s">
        <v>677</v>
      </c>
    </row>
    <row r="120" spans="1:18" x14ac:dyDescent="0.45">
      <c r="A120">
        <v>1206</v>
      </c>
      <c r="B120" t="s">
        <v>790</v>
      </c>
      <c r="C120" t="s">
        <v>1061</v>
      </c>
      <c r="D120" t="s">
        <v>1064</v>
      </c>
      <c r="E120">
        <v>3</v>
      </c>
      <c r="H120" s="11">
        <v>38000</v>
      </c>
      <c r="I120">
        <v>937840</v>
      </c>
      <c r="J120" s="41">
        <v>1976000</v>
      </c>
      <c r="K120" s="40">
        <f t="shared" si="5"/>
        <v>2331680</v>
      </c>
      <c r="L120" s="42" cm="1">
        <f t="array" ref="L120">_xlfn.IFS(K120&gt;300000,0.47,K120&gt;60000,0.45,K120&gt;35200,0.3,K120&gt;20200,0.24,K120&gt;=0,0.19)</f>
        <v>0.47</v>
      </c>
      <c r="M120" s="40">
        <f t="shared" si="6"/>
        <v>1235790.4000000001</v>
      </c>
      <c r="N120" s="28">
        <f t="shared" si="7"/>
        <v>25778587.744000003</v>
      </c>
      <c r="O120" s="28">
        <f t="shared" si="8"/>
        <v>33803840.661587194</v>
      </c>
      <c r="P120">
        <v>29</v>
      </c>
      <c r="Q120" t="s">
        <v>540</v>
      </c>
      <c r="R120" t="s">
        <v>1065</v>
      </c>
    </row>
    <row r="121" spans="1:18" x14ac:dyDescent="0.45">
      <c r="A121">
        <v>1422</v>
      </c>
      <c r="B121" t="s">
        <v>790</v>
      </c>
      <c r="C121" t="s">
        <v>1287</v>
      </c>
      <c r="D121" t="s">
        <v>1303</v>
      </c>
      <c r="E121">
        <v>16</v>
      </c>
      <c r="H121" s="11">
        <v>38000</v>
      </c>
      <c r="I121">
        <v>937840</v>
      </c>
      <c r="J121" s="41">
        <v>1976000</v>
      </c>
      <c r="K121" s="40">
        <f t="shared" si="5"/>
        <v>2331680</v>
      </c>
      <c r="L121" s="42" cm="1">
        <f t="array" ref="L121">_xlfn.IFS(K121&gt;300000,0.47,K121&gt;60000,0.45,K121&gt;35200,0.3,K121&gt;20200,0.24,K121&gt;=0,0.19)</f>
        <v>0.47</v>
      </c>
      <c r="M121" s="40">
        <f t="shared" si="6"/>
        <v>1235790.4000000001</v>
      </c>
      <c r="N121" s="28">
        <f t="shared" si="7"/>
        <v>25778587.744000003</v>
      </c>
      <c r="O121" s="28">
        <f t="shared" si="8"/>
        <v>33803840.661587194</v>
      </c>
      <c r="P121">
        <v>28</v>
      </c>
      <c r="Q121" t="s">
        <v>26</v>
      </c>
      <c r="R121" t="s">
        <v>317</v>
      </c>
    </row>
    <row r="122" spans="1:18" x14ac:dyDescent="0.45">
      <c r="A122">
        <v>1469</v>
      </c>
      <c r="B122" t="s">
        <v>790</v>
      </c>
      <c r="C122" t="s">
        <v>1346</v>
      </c>
      <c r="D122" t="s">
        <v>1355</v>
      </c>
      <c r="E122">
        <v>9</v>
      </c>
      <c r="H122" s="11">
        <v>38000</v>
      </c>
      <c r="I122">
        <v>937840</v>
      </c>
      <c r="J122" s="41">
        <v>1976000</v>
      </c>
      <c r="K122" s="40">
        <f t="shared" si="5"/>
        <v>2331680</v>
      </c>
      <c r="L122" s="42" cm="1">
        <f t="array" ref="L122">_xlfn.IFS(K122&gt;300000,0.47,K122&gt;60000,0.45,K122&gt;35200,0.3,K122&gt;20200,0.24,K122&gt;=0,0.19)</f>
        <v>0.47</v>
      </c>
      <c r="M122" s="40">
        <f t="shared" si="6"/>
        <v>1235790.4000000001</v>
      </c>
      <c r="N122" s="28">
        <f t="shared" si="7"/>
        <v>25778587.744000003</v>
      </c>
      <c r="O122" s="28">
        <f t="shared" si="8"/>
        <v>33803840.661587194</v>
      </c>
      <c r="P122">
        <v>27</v>
      </c>
      <c r="Q122" t="s">
        <v>45</v>
      </c>
      <c r="R122" t="s">
        <v>677</v>
      </c>
    </row>
    <row r="123" spans="1:18" x14ac:dyDescent="0.45">
      <c r="A123">
        <v>1038</v>
      </c>
      <c r="B123" t="s">
        <v>790</v>
      </c>
      <c r="C123" t="s">
        <v>852</v>
      </c>
      <c r="D123" t="s">
        <v>858</v>
      </c>
      <c r="E123">
        <v>6</v>
      </c>
      <c r="H123" s="11">
        <v>37000</v>
      </c>
      <c r="I123">
        <v>913160</v>
      </c>
      <c r="J123" s="41">
        <v>1924000</v>
      </c>
      <c r="K123" s="40">
        <f t="shared" si="5"/>
        <v>2270320</v>
      </c>
      <c r="L123" s="42" cm="1">
        <f t="array" ref="L123">_xlfn.IFS(K123&gt;300000,0.47,K123&gt;60000,0.45,K123&gt;35200,0.3,K123&gt;20200,0.24,K123&gt;=0,0.19)</f>
        <v>0.47</v>
      </c>
      <c r="M123" s="40">
        <f t="shared" si="6"/>
        <v>1203269.6000000001</v>
      </c>
      <c r="N123" s="28">
        <f t="shared" si="7"/>
        <v>25100203.856000002</v>
      </c>
      <c r="O123" s="28">
        <f t="shared" si="8"/>
        <v>32914265.907334901</v>
      </c>
      <c r="P123">
        <v>28</v>
      </c>
      <c r="Q123" t="s">
        <v>50</v>
      </c>
      <c r="R123" t="s">
        <v>677</v>
      </c>
    </row>
    <row r="124" spans="1:18" x14ac:dyDescent="0.45">
      <c r="A124">
        <v>1112</v>
      </c>
      <c r="B124" t="s">
        <v>790</v>
      </c>
      <c r="C124" t="s">
        <v>941</v>
      </c>
      <c r="D124" t="s">
        <v>949</v>
      </c>
      <c r="E124">
        <v>5</v>
      </c>
      <c r="H124" s="11">
        <v>37000</v>
      </c>
      <c r="I124">
        <v>913160</v>
      </c>
      <c r="J124" s="41">
        <v>1924000</v>
      </c>
      <c r="K124" s="40">
        <f t="shared" si="5"/>
        <v>2270320</v>
      </c>
      <c r="L124" s="42" cm="1">
        <f t="array" ref="L124">_xlfn.IFS(K124&gt;300000,0.47,K124&gt;60000,0.45,K124&gt;35200,0.3,K124&gt;20200,0.24,K124&gt;=0,0.19)</f>
        <v>0.47</v>
      </c>
      <c r="M124" s="40">
        <f t="shared" si="6"/>
        <v>1203269.6000000001</v>
      </c>
      <c r="N124" s="28">
        <f t="shared" si="7"/>
        <v>25100203.856000002</v>
      </c>
      <c r="O124" s="28">
        <f t="shared" si="8"/>
        <v>32914265.907334901</v>
      </c>
      <c r="P124">
        <v>39</v>
      </c>
      <c r="Q124" t="s">
        <v>950</v>
      </c>
      <c r="R124" t="s">
        <v>677</v>
      </c>
    </row>
    <row r="125" spans="1:18" x14ac:dyDescent="0.45">
      <c r="A125">
        <v>1364</v>
      </c>
      <c r="B125" t="s">
        <v>790</v>
      </c>
      <c r="C125" t="s">
        <v>1234</v>
      </c>
      <c r="D125" t="s">
        <v>1243</v>
      </c>
      <c r="E125">
        <v>9</v>
      </c>
      <c r="H125" s="11">
        <v>37000</v>
      </c>
      <c r="I125">
        <v>913160</v>
      </c>
      <c r="J125" s="41">
        <v>1924000</v>
      </c>
      <c r="K125" s="40">
        <f t="shared" si="5"/>
        <v>2270320</v>
      </c>
      <c r="L125" s="42" cm="1">
        <f t="array" ref="L125">_xlfn.IFS(K125&gt;300000,0.47,K125&gt;60000,0.45,K125&gt;35200,0.3,K125&gt;20200,0.24,K125&gt;=0,0.19)</f>
        <v>0.47</v>
      </c>
      <c r="M125" s="40">
        <f t="shared" si="6"/>
        <v>1203269.6000000001</v>
      </c>
      <c r="N125" s="28">
        <f t="shared" si="7"/>
        <v>25100203.856000002</v>
      </c>
      <c r="O125" s="28">
        <f t="shared" si="8"/>
        <v>32914265.907334901</v>
      </c>
      <c r="P125">
        <v>29</v>
      </c>
      <c r="Q125" t="s">
        <v>28</v>
      </c>
      <c r="R125" t="s">
        <v>1244</v>
      </c>
    </row>
    <row r="126" spans="1:18" x14ac:dyDescent="0.45">
      <c r="A126">
        <v>1365</v>
      </c>
      <c r="B126" t="s">
        <v>790</v>
      </c>
      <c r="C126" t="s">
        <v>1234</v>
      </c>
      <c r="D126" t="s">
        <v>1245</v>
      </c>
      <c r="E126">
        <v>10</v>
      </c>
      <c r="H126" s="11">
        <v>37000</v>
      </c>
      <c r="I126">
        <v>913160</v>
      </c>
      <c r="J126" s="41">
        <v>1924000</v>
      </c>
      <c r="K126" s="40">
        <f t="shared" si="5"/>
        <v>2270320</v>
      </c>
      <c r="L126" s="42" cm="1">
        <f t="array" ref="L126">_xlfn.IFS(K126&gt;300000,0.47,K126&gt;60000,0.45,K126&gt;35200,0.3,K126&gt;20200,0.24,K126&gt;=0,0.19)</f>
        <v>0.47</v>
      </c>
      <c r="M126" s="40">
        <f t="shared" si="6"/>
        <v>1203269.6000000001</v>
      </c>
      <c r="N126" s="28">
        <f t="shared" si="7"/>
        <v>25100203.856000002</v>
      </c>
      <c r="O126" s="28">
        <f t="shared" si="8"/>
        <v>32914265.907334901</v>
      </c>
      <c r="P126">
        <v>24</v>
      </c>
      <c r="Q126" t="s">
        <v>63</v>
      </c>
      <c r="R126" t="s">
        <v>677</v>
      </c>
    </row>
    <row r="127" spans="1:18" x14ac:dyDescent="0.45">
      <c r="A127">
        <v>1423</v>
      </c>
      <c r="B127" t="s">
        <v>790</v>
      </c>
      <c r="C127" t="s">
        <v>1287</v>
      </c>
      <c r="D127" t="s">
        <v>1304</v>
      </c>
      <c r="E127">
        <v>17</v>
      </c>
      <c r="H127" s="11">
        <v>37000</v>
      </c>
      <c r="I127">
        <v>913160</v>
      </c>
      <c r="J127" s="41">
        <v>1924000</v>
      </c>
      <c r="K127" s="40">
        <f t="shared" si="5"/>
        <v>2270320</v>
      </c>
      <c r="L127" s="42" cm="1">
        <f t="array" ref="L127">_xlfn.IFS(K127&gt;300000,0.47,K127&gt;60000,0.45,K127&gt;35200,0.3,K127&gt;20200,0.24,K127&gt;=0,0.19)</f>
        <v>0.47</v>
      </c>
      <c r="M127" s="40">
        <f t="shared" si="6"/>
        <v>1203269.6000000001</v>
      </c>
      <c r="N127" s="28">
        <f t="shared" si="7"/>
        <v>25100203.856000002</v>
      </c>
      <c r="O127" s="28">
        <f t="shared" si="8"/>
        <v>32914265.907334901</v>
      </c>
      <c r="P127">
        <v>26</v>
      </c>
      <c r="Q127" t="s">
        <v>40</v>
      </c>
      <c r="R127" t="s">
        <v>677</v>
      </c>
    </row>
    <row r="128" spans="1:18" x14ac:dyDescent="0.45">
      <c r="A128">
        <v>1470</v>
      </c>
      <c r="B128" t="s">
        <v>790</v>
      </c>
      <c r="C128" t="s">
        <v>1346</v>
      </c>
      <c r="D128" t="s">
        <v>951</v>
      </c>
      <c r="E128">
        <v>10</v>
      </c>
      <c r="H128" s="11">
        <v>37000</v>
      </c>
      <c r="I128">
        <v>913160</v>
      </c>
      <c r="J128" s="41">
        <v>1924000</v>
      </c>
      <c r="K128" s="40">
        <f t="shared" si="5"/>
        <v>2270320</v>
      </c>
      <c r="L128" s="42" cm="1">
        <f t="array" ref="L128">_xlfn.IFS(K128&gt;300000,0.47,K128&gt;60000,0.45,K128&gt;35200,0.3,K128&gt;20200,0.24,K128&gt;=0,0.19)</f>
        <v>0.47</v>
      </c>
      <c r="M128" s="40">
        <f t="shared" si="6"/>
        <v>1203269.6000000001</v>
      </c>
      <c r="N128" s="28">
        <f t="shared" si="7"/>
        <v>25100203.856000002</v>
      </c>
      <c r="O128" s="28">
        <f t="shared" si="8"/>
        <v>32914265.907334901</v>
      </c>
      <c r="P128">
        <v>29</v>
      </c>
      <c r="Q128" t="s">
        <v>146</v>
      </c>
      <c r="R128" t="s">
        <v>953</v>
      </c>
    </row>
    <row r="129" spans="1:18" x14ac:dyDescent="0.45">
      <c r="A129">
        <v>1366</v>
      </c>
      <c r="B129" t="s">
        <v>790</v>
      </c>
      <c r="C129" t="s">
        <v>1234</v>
      </c>
      <c r="D129" t="s">
        <v>1246</v>
      </c>
      <c r="E129">
        <v>11</v>
      </c>
      <c r="H129" s="11">
        <v>36000</v>
      </c>
      <c r="I129">
        <v>888480</v>
      </c>
      <c r="J129" s="41">
        <v>1872000</v>
      </c>
      <c r="K129" s="40">
        <f t="shared" si="5"/>
        <v>2208960</v>
      </c>
      <c r="L129" s="42" cm="1">
        <f t="array" ref="L129">_xlfn.IFS(K129&gt;300000,0.47,K129&gt;60000,0.45,K129&gt;35200,0.3,K129&gt;20200,0.24,K129&gt;=0,0.19)</f>
        <v>0.47</v>
      </c>
      <c r="M129" s="40">
        <f t="shared" si="6"/>
        <v>1170748.8</v>
      </c>
      <c r="N129" s="28">
        <f t="shared" si="7"/>
        <v>24421819.967999998</v>
      </c>
      <c r="O129" s="28">
        <f t="shared" si="8"/>
        <v>32024691.153082605</v>
      </c>
      <c r="P129">
        <v>26</v>
      </c>
      <c r="Q129" t="s">
        <v>28</v>
      </c>
      <c r="R129" t="s">
        <v>677</v>
      </c>
    </row>
    <row r="130" spans="1:18" x14ac:dyDescent="0.45">
      <c r="A130">
        <v>1367</v>
      </c>
      <c r="B130" t="s">
        <v>790</v>
      </c>
      <c r="C130" t="s">
        <v>1234</v>
      </c>
      <c r="D130" t="s">
        <v>1247</v>
      </c>
      <c r="E130">
        <v>12</v>
      </c>
      <c r="H130" s="11">
        <v>36000</v>
      </c>
      <c r="I130">
        <v>888480</v>
      </c>
      <c r="J130" s="41">
        <v>1872000</v>
      </c>
      <c r="K130" s="40">
        <f t="shared" ref="K130:K193" si="9">J130*$T$5</f>
        <v>2208960</v>
      </c>
      <c r="L130" s="42" cm="1">
        <f t="array" ref="L130">_xlfn.IFS(K130&gt;300000,0.47,K130&gt;60000,0.45,K130&gt;35200,0.3,K130&gt;20200,0.24,K130&gt;=0,0.19)</f>
        <v>0.47</v>
      </c>
      <c r="M130" s="40">
        <f t="shared" ref="M130:M193" si="10">K130*(1-L130)</f>
        <v>1170748.8</v>
      </c>
      <c r="N130" s="28">
        <f t="shared" ref="N130:N193" si="11">M130*$T$7</f>
        <v>24421819.967999998</v>
      </c>
      <c r="O130" s="28">
        <f t="shared" ref="O130:O193" si="12">M130*$T$10*$T$7</f>
        <v>32024691.153082605</v>
      </c>
      <c r="P130">
        <v>24</v>
      </c>
      <c r="Q130" t="s">
        <v>20</v>
      </c>
      <c r="R130" t="s">
        <v>677</v>
      </c>
    </row>
    <row r="131" spans="1:18" x14ac:dyDescent="0.45">
      <c r="A131">
        <v>1097</v>
      </c>
      <c r="B131" t="s">
        <v>790</v>
      </c>
      <c r="C131" t="s">
        <v>906</v>
      </c>
      <c r="D131" t="s">
        <v>929</v>
      </c>
      <c r="E131">
        <v>20</v>
      </c>
      <c r="H131" s="11">
        <v>35000</v>
      </c>
      <c r="I131">
        <v>863800</v>
      </c>
      <c r="J131" s="41">
        <v>1820000</v>
      </c>
      <c r="K131" s="40">
        <f t="shared" si="9"/>
        <v>2147600</v>
      </c>
      <c r="L131" s="42" cm="1">
        <f t="array" ref="L131">_xlfn.IFS(K131&gt;300000,0.47,K131&gt;60000,0.45,K131&gt;35200,0.3,K131&gt;20200,0.24,K131&gt;=0,0.19)</f>
        <v>0.47</v>
      </c>
      <c r="M131" s="40">
        <f t="shared" si="10"/>
        <v>1138228</v>
      </c>
      <c r="N131" s="28">
        <f t="shared" si="11"/>
        <v>23743436.079999998</v>
      </c>
      <c r="O131" s="28">
        <f t="shared" si="12"/>
        <v>31135116.39883031</v>
      </c>
      <c r="P131">
        <v>22</v>
      </c>
      <c r="Q131" t="s">
        <v>17</v>
      </c>
      <c r="R131" t="s">
        <v>34</v>
      </c>
    </row>
    <row r="132" spans="1:18" x14ac:dyDescent="0.45">
      <c r="A132">
        <v>1424</v>
      </c>
      <c r="B132" t="s">
        <v>790</v>
      </c>
      <c r="C132" t="s">
        <v>1287</v>
      </c>
      <c r="D132" t="s">
        <v>1305</v>
      </c>
      <c r="E132">
        <v>18</v>
      </c>
      <c r="H132" s="11">
        <v>35000</v>
      </c>
      <c r="I132">
        <v>863800</v>
      </c>
      <c r="J132" s="41">
        <v>1820000</v>
      </c>
      <c r="K132" s="40">
        <f t="shared" si="9"/>
        <v>2147600</v>
      </c>
      <c r="L132" s="42" cm="1">
        <f t="array" ref="L132">_xlfn.IFS(K132&gt;300000,0.47,K132&gt;60000,0.45,K132&gt;35200,0.3,K132&gt;20200,0.24,K132&gt;=0,0.19)</f>
        <v>0.47</v>
      </c>
      <c r="M132" s="40">
        <f t="shared" si="10"/>
        <v>1138228</v>
      </c>
      <c r="N132" s="28">
        <f t="shared" si="11"/>
        <v>23743436.079999998</v>
      </c>
      <c r="O132" s="28">
        <f t="shared" si="12"/>
        <v>31135116.39883031</v>
      </c>
      <c r="P132">
        <v>27</v>
      </c>
      <c r="Q132" t="s">
        <v>43</v>
      </c>
      <c r="R132" t="s">
        <v>677</v>
      </c>
    </row>
    <row r="133" spans="1:18" x14ac:dyDescent="0.45">
      <c r="A133">
        <v>1634</v>
      </c>
      <c r="B133" t="s">
        <v>1966</v>
      </c>
      <c r="C133" t="s">
        <v>2070</v>
      </c>
      <c r="D133" t="s">
        <v>2137</v>
      </c>
      <c r="E133">
        <v>1</v>
      </c>
      <c r="H133" s="11">
        <v>35000</v>
      </c>
      <c r="J133" s="41">
        <v>1820000</v>
      </c>
      <c r="K133" s="40">
        <f t="shared" si="9"/>
        <v>2147600</v>
      </c>
      <c r="L133" s="42" cm="1">
        <f t="array" ref="L133">_xlfn.IFS(K133&gt;300000,0.47,K133&gt;60000,0.45,K133&gt;35200,0.3,K133&gt;20200,0.24,K133&gt;=0,0.19)</f>
        <v>0.47</v>
      </c>
      <c r="M133" s="40">
        <f t="shared" si="10"/>
        <v>1138228</v>
      </c>
      <c r="N133" s="28">
        <f t="shared" si="11"/>
        <v>23743436.079999998</v>
      </c>
      <c r="O133" s="28">
        <f t="shared" si="12"/>
        <v>31135116.39883031</v>
      </c>
      <c r="P133">
        <v>24</v>
      </c>
      <c r="Q133" t="s">
        <v>24</v>
      </c>
      <c r="R133" t="s">
        <v>594</v>
      </c>
    </row>
    <row r="134" spans="1:18" x14ac:dyDescent="0.45">
      <c r="A134">
        <v>1368</v>
      </c>
      <c r="B134" t="s">
        <v>790</v>
      </c>
      <c r="C134" t="s">
        <v>1234</v>
      </c>
      <c r="D134" t="s">
        <v>1248</v>
      </c>
      <c r="E134">
        <v>13</v>
      </c>
      <c r="H134" s="11">
        <v>34000</v>
      </c>
      <c r="I134">
        <v>839120</v>
      </c>
      <c r="J134" s="41">
        <v>1768000</v>
      </c>
      <c r="K134" s="40">
        <f t="shared" si="9"/>
        <v>2086240</v>
      </c>
      <c r="L134" s="42" cm="1">
        <f t="array" ref="L134">_xlfn.IFS(K134&gt;300000,0.47,K134&gt;60000,0.45,K134&gt;35200,0.3,K134&gt;20200,0.24,K134&gt;=0,0.19)</f>
        <v>0.47</v>
      </c>
      <c r="M134" s="40">
        <f t="shared" si="10"/>
        <v>1105707.2</v>
      </c>
      <c r="N134" s="28">
        <f t="shared" si="11"/>
        <v>23065052.191999998</v>
      </c>
      <c r="O134" s="28">
        <f t="shared" si="12"/>
        <v>30245541.64457801</v>
      </c>
      <c r="P134">
        <v>24</v>
      </c>
      <c r="Q134" t="s">
        <v>17</v>
      </c>
      <c r="R134" t="s">
        <v>317</v>
      </c>
    </row>
    <row r="135" spans="1:18" x14ac:dyDescent="0.45">
      <c r="A135">
        <v>1005</v>
      </c>
      <c r="B135" t="s">
        <v>790</v>
      </c>
      <c r="C135" t="s">
        <v>791</v>
      </c>
      <c r="D135" t="s">
        <v>820</v>
      </c>
      <c r="E135">
        <v>23</v>
      </c>
      <c r="H135" s="11">
        <v>33000</v>
      </c>
      <c r="I135">
        <v>814440</v>
      </c>
      <c r="J135" s="41">
        <v>1716000</v>
      </c>
      <c r="K135" s="40">
        <f t="shared" si="9"/>
        <v>2024880</v>
      </c>
      <c r="L135" s="42" cm="1">
        <f t="array" ref="L135">_xlfn.IFS(K135&gt;300000,0.47,K135&gt;60000,0.45,K135&gt;35200,0.3,K135&gt;20200,0.24,K135&gt;=0,0.19)</f>
        <v>0.47</v>
      </c>
      <c r="M135" s="40">
        <f t="shared" si="10"/>
        <v>1073186.4000000001</v>
      </c>
      <c r="N135" s="28">
        <f t="shared" si="11"/>
        <v>22386668.304000001</v>
      </c>
      <c r="O135" s="28">
        <f t="shared" si="12"/>
        <v>29355966.890325725</v>
      </c>
      <c r="P135">
        <v>24</v>
      </c>
      <c r="Q135" t="s">
        <v>17</v>
      </c>
      <c r="R135" t="s">
        <v>677</v>
      </c>
    </row>
    <row r="136" spans="1:18" x14ac:dyDescent="0.45">
      <c r="A136">
        <v>1075</v>
      </c>
      <c r="B136" t="s">
        <v>790</v>
      </c>
      <c r="C136" t="s">
        <v>879</v>
      </c>
      <c r="D136" t="s">
        <v>903</v>
      </c>
      <c r="E136">
        <v>19</v>
      </c>
      <c r="H136" s="11">
        <v>33000</v>
      </c>
      <c r="I136">
        <v>814440</v>
      </c>
      <c r="J136" s="41">
        <v>1716000</v>
      </c>
      <c r="K136" s="40">
        <f t="shared" si="9"/>
        <v>2024880</v>
      </c>
      <c r="L136" s="42" cm="1">
        <f t="array" ref="L136">_xlfn.IFS(K136&gt;300000,0.47,K136&gt;60000,0.45,K136&gt;35200,0.3,K136&gt;20200,0.24,K136&gt;=0,0.19)</f>
        <v>0.47</v>
      </c>
      <c r="M136" s="40">
        <f t="shared" si="10"/>
        <v>1073186.4000000001</v>
      </c>
      <c r="N136" s="28">
        <f t="shared" si="11"/>
        <v>22386668.304000001</v>
      </c>
      <c r="O136" s="28">
        <f t="shared" si="12"/>
        <v>29355966.890325725</v>
      </c>
      <c r="P136">
        <v>30</v>
      </c>
      <c r="Q136" t="s">
        <v>28</v>
      </c>
      <c r="R136" t="s">
        <v>317</v>
      </c>
    </row>
    <row r="137" spans="1:18" x14ac:dyDescent="0.45">
      <c r="A137">
        <v>1113</v>
      </c>
      <c r="B137" t="s">
        <v>790</v>
      </c>
      <c r="C137" t="s">
        <v>941</v>
      </c>
      <c r="D137" t="s">
        <v>951</v>
      </c>
      <c r="E137">
        <v>6</v>
      </c>
      <c r="H137" s="11">
        <v>33000</v>
      </c>
      <c r="I137">
        <v>814440</v>
      </c>
      <c r="J137" s="41">
        <v>1716000</v>
      </c>
      <c r="K137" s="40">
        <f t="shared" si="9"/>
        <v>2024880</v>
      </c>
      <c r="L137" s="42" cm="1">
        <f t="array" ref="L137">_xlfn.IFS(K137&gt;300000,0.47,K137&gt;60000,0.45,K137&gt;35200,0.3,K137&gt;20200,0.24,K137&gt;=0,0.19)</f>
        <v>0.47</v>
      </c>
      <c r="M137" s="40">
        <f t="shared" si="10"/>
        <v>1073186.4000000001</v>
      </c>
      <c r="N137" s="28">
        <f t="shared" si="11"/>
        <v>22386668.304000001</v>
      </c>
      <c r="O137" s="28">
        <f t="shared" si="12"/>
        <v>29355966.890325725</v>
      </c>
      <c r="P137">
        <v>28</v>
      </c>
      <c r="Q137" t="s">
        <v>952</v>
      </c>
      <c r="R137" t="s">
        <v>953</v>
      </c>
    </row>
    <row r="138" spans="1:18" x14ac:dyDescent="0.45">
      <c r="A138">
        <v>1114</v>
      </c>
      <c r="B138" t="s">
        <v>790</v>
      </c>
      <c r="C138" t="s">
        <v>941</v>
      </c>
      <c r="D138" t="s">
        <v>954</v>
      </c>
      <c r="E138">
        <v>7</v>
      </c>
      <c r="H138" s="11">
        <v>33000</v>
      </c>
      <c r="I138">
        <v>814440</v>
      </c>
      <c r="J138" s="41">
        <v>1716000</v>
      </c>
      <c r="K138" s="40">
        <f t="shared" si="9"/>
        <v>2024880</v>
      </c>
      <c r="L138" s="42" cm="1">
        <f t="array" ref="L138">_xlfn.IFS(K138&gt;300000,0.47,K138&gt;60000,0.45,K138&gt;35200,0.3,K138&gt;20200,0.24,K138&gt;=0,0.19)</f>
        <v>0.47</v>
      </c>
      <c r="M138" s="40">
        <f t="shared" si="10"/>
        <v>1073186.4000000001</v>
      </c>
      <c r="N138" s="28">
        <f t="shared" si="11"/>
        <v>22386668.304000001</v>
      </c>
      <c r="O138" s="28">
        <f t="shared" si="12"/>
        <v>29355966.890325725</v>
      </c>
      <c r="P138">
        <v>26</v>
      </c>
      <c r="Q138" t="s">
        <v>955</v>
      </c>
      <c r="R138" t="s">
        <v>18</v>
      </c>
    </row>
    <row r="139" spans="1:18" x14ac:dyDescent="0.45">
      <c r="A139">
        <v>1277</v>
      </c>
      <c r="B139" t="s">
        <v>790</v>
      </c>
      <c r="C139" t="s">
        <v>1141</v>
      </c>
      <c r="D139" t="s">
        <v>1142</v>
      </c>
      <c r="E139">
        <v>1</v>
      </c>
      <c r="H139" s="11">
        <v>33000</v>
      </c>
      <c r="I139">
        <v>814440</v>
      </c>
      <c r="J139" s="41">
        <v>1716000</v>
      </c>
      <c r="K139" s="40">
        <f t="shared" si="9"/>
        <v>2024880</v>
      </c>
      <c r="L139" s="42" cm="1">
        <f t="array" ref="L139">_xlfn.IFS(K139&gt;300000,0.47,K139&gt;60000,0.45,K139&gt;35200,0.3,K139&gt;20200,0.24,K139&gt;=0,0.19)</f>
        <v>0.47</v>
      </c>
      <c r="M139" s="40">
        <f t="shared" si="10"/>
        <v>1073186.4000000001</v>
      </c>
      <c r="N139" s="28">
        <f t="shared" si="11"/>
        <v>22386668.304000001</v>
      </c>
      <c r="O139" s="28">
        <f t="shared" si="12"/>
        <v>29355966.890325725</v>
      </c>
      <c r="P139">
        <v>28</v>
      </c>
      <c r="Q139" t="s">
        <v>939</v>
      </c>
      <c r="R139" t="s">
        <v>677</v>
      </c>
    </row>
    <row r="140" spans="1:18" x14ac:dyDescent="0.45">
      <c r="A140">
        <v>1305</v>
      </c>
      <c r="B140" t="s">
        <v>790</v>
      </c>
      <c r="C140" t="s">
        <v>1173</v>
      </c>
      <c r="D140" t="s">
        <v>1174</v>
      </c>
      <c r="E140">
        <v>1</v>
      </c>
      <c r="H140" s="11">
        <v>33000</v>
      </c>
      <c r="I140">
        <v>814440</v>
      </c>
      <c r="J140" s="41">
        <v>1716000</v>
      </c>
      <c r="K140" s="40">
        <f t="shared" si="9"/>
        <v>2024880</v>
      </c>
      <c r="L140" s="42" cm="1">
        <f t="array" ref="L140">_xlfn.IFS(K140&gt;300000,0.47,K140&gt;60000,0.45,K140&gt;35200,0.3,K140&gt;20200,0.24,K140&gt;=0,0.19)</f>
        <v>0.47</v>
      </c>
      <c r="M140" s="40">
        <f t="shared" si="10"/>
        <v>1073186.4000000001</v>
      </c>
      <c r="N140" s="28">
        <f t="shared" si="11"/>
        <v>22386668.304000001</v>
      </c>
      <c r="O140" s="28">
        <f t="shared" si="12"/>
        <v>29355966.890325725</v>
      </c>
      <c r="P140">
        <v>20</v>
      </c>
      <c r="Q140" t="s">
        <v>38</v>
      </c>
      <c r="R140" t="s">
        <v>1117</v>
      </c>
    </row>
    <row r="141" spans="1:18" x14ac:dyDescent="0.45">
      <c r="A141">
        <v>1425</v>
      </c>
      <c r="B141" t="s">
        <v>790</v>
      </c>
      <c r="C141" t="s">
        <v>1287</v>
      </c>
      <c r="D141" t="s">
        <v>1306</v>
      </c>
      <c r="E141">
        <v>19</v>
      </c>
      <c r="H141" s="11">
        <v>33000</v>
      </c>
      <c r="I141">
        <v>814440</v>
      </c>
      <c r="J141" s="41">
        <v>1716000</v>
      </c>
      <c r="K141" s="40">
        <f t="shared" si="9"/>
        <v>2024880</v>
      </c>
      <c r="L141" s="42" cm="1">
        <f t="array" ref="L141">_xlfn.IFS(K141&gt;300000,0.47,K141&gt;60000,0.45,K141&gt;35200,0.3,K141&gt;20200,0.24,K141&gt;=0,0.19)</f>
        <v>0.47</v>
      </c>
      <c r="M141" s="40">
        <f t="shared" si="10"/>
        <v>1073186.4000000001</v>
      </c>
      <c r="N141" s="28">
        <f t="shared" si="11"/>
        <v>22386668.304000001</v>
      </c>
      <c r="O141" s="28">
        <f t="shared" si="12"/>
        <v>29355966.890325725</v>
      </c>
      <c r="P141">
        <v>24</v>
      </c>
      <c r="Q141" t="s">
        <v>45</v>
      </c>
      <c r="R141" t="s">
        <v>677</v>
      </c>
    </row>
    <row r="142" spans="1:18" x14ac:dyDescent="0.45">
      <c r="A142">
        <v>1098</v>
      </c>
      <c r="B142" t="s">
        <v>790</v>
      </c>
      <c r="C142" t="s">
        <v>906</v>
      </c>
      <c r="D142" t="s">
        <v>930</v>
      </c>
      <c r="E142">
        <v>21</v>
      </c>
      <c r="H142" s="11">
        <v>32000</v>
      </c>
      <c r="I142">
        <v>789760</v>
      </c>
      <c r="J142" s="41">
        <v>1664000</v>
      </c>
      <c r="K142" s="40">
        <f t="shared" si="9"/>
        <v>1963520</v>
      </c>
      <c r="L142" s="42" cm="1">
        <f t="array" ref="L142">_xlfn.IFS(K142&gt;300000,0.47,K142&gt;60000,0.45,K142&gt;35200,0.3,K142&gt;20200,0.24,K142&gt;=0,0.19)</f>
        <v>0.47</v>
      </c>
      <c r="M142" s="40">
        <f t="shared" si="10"/>
        <v>1040665.6000000001</v>
      </c>
      <c r="N142" s="28">
        <f t="shared" si="11"/>
        <v>21708284.416000001</v>
      </c>
      <c r="O142" s="28">
        <f t="shared" si="12"/>
        <v>28466392.136073425</v>
      </c>
      <c r="P142">
        <v>18</v>
      </c>
      <c r="Q142" t="s">
        <v>50</v>
      </c>
      <c r="R142" t="s">
        <v>677</v>
      </c>
    </row>
    <row r="143" spans="1:18" x14ac:dyDescent="0.45">
      <c r="A143">
        <v>1369</v>
      </c>
      <c r="B143" t="s">
        <v>790</v>
      </c>
      <c r="C143" t="s">
        <v>1234</v>
      </c>
      <c r="D143" t="s">
        <v>1249</v>
      </c>
      <c r="E143">
        <v>14</v>
      </c>
      <c r="H143" s="11">
        <v>32000</v>
      </c>
      <c r="I143">
        <v>789760</v>
      </c>
      <c r="J143" s="41">
        <v>1664000</v>
      </c>
      <c r="K143" s="40">
        <f t="shared" si="9"/>
        <v>1963520</v>
      </c>
      <c r="L143" s="42" cm="1">
        <f t="array" ref="L143">_xlfn.IFS(K143&gt;300000,0.47,K143&gt;60000,0.45,K143&gt;35200,0.3,K143&gt;20200,0.24,K143&gt;=0,0.19)</f>
        <v>0.47</v>
      </c>
      <c r="M143" s="40">
        <f t="shared" si="10"/>
        <v>1040665.6000000001</v>
      </c>
      <c r="N143" s="28">
        <f t="shared" si="11"/>
        <v>21708284.416000001</v>
      </c>
      <c r="O143" s="28">
        <f t="shared" si="12"/>
        <v>28466392.136073425</v>
      </c>
      <c r="P143">
        <v>29</v>
      </c>
      <c r="Q143" t="s">
        <v>43</v>
      </c>
      <c r="R143" t="s">
        <v>677</v>
      </c>
    </row>
    <row r="144" spans="1:18" x14ac:dyDescent="0.45">
      <c r="A144">
        <v>1471</v>
      </c>
      <c r="B144" t="s">
        <v>790</v>
      </c>
      <c r="C144" t="s">
        <v>1346</v>
      </c>
      <c r="D144" t="s">
        <v>1356</v>
      </c>
      <c r="E144">
        <v>11</v>
      </c>
      <c r="H144" s="11">
        <v>32000</v>
      </c>
      <c r="I144">
        <v>789760</v>
      </c>
      <c r="J144" s="41">
        <v>1664000</v>
      </c>
      <c r="K144" s="40">
        <f t="shared" si="9"/>
        <v>1963520</v>
      </c>
      <c r="L144" s="42" cm="1">
        <f t="array" ref="L144">_xlfn.IFS(K144&gt;300000,0.47,K144&gt;60000,0.45,K144&gt;35200,0.3,K144&gt;20200,0.24,K144&gt;=0,0.19)</f>
        <v>0.47</v>
      </c>
      <c r="M144" s="40">
        <f t="shared" si="10"/>
        <v>1040665.6000000001</v>
      </c>
      <c r="N144" s="28">
        <f t="shared" si="11"/>
        <v>21708284.416000001</v>
      </c>
      <c r="O144" s="28">
        <f t="shared" si="12"/>
        <v>28466392.136073425</v>
      </c>
      <c r="P144">
        <v>25</v>
      </c>
      <c r="Q144" t="s">
        <v>52</v>
      </c>
      <c r="R144" t="s">
        <v>677</v>
      </c>
    </row>
    <row r="145" spans="1:18" x14ac:dyDescent="0.45">
      <c r="A145">
        <v>1115</v>
      </c>
      <c r="B145" t="s">
        <v>790</v>
      </c>
      <c r="C145" t="s">
        <v>941</v>
      </c>
      <c r="D145" t="s">
        <v>956</v>
      </c>
      <c r="E145">
        <v>8</v>
      </c>
      <c r="H145" s="11">
        <v>31000</v>
      </c>
      <c r="I145">
        <v>765080</v>
      </c>
      <c r="J145" s="41">
        <v>1612000</v>
      </c>
      <c r="K145" s="40">
        <f t="shared" si="9"/>
        <v>1902160</v>
      </c>
      <c r="L145" s="42" cm="1">
        <f t="array" ref="L145">_xlfn.IFS(K145&gt;300000,0.47,K145&gt;60000,0.45,K145&gt;35200,0.3,K145&gt;20200,0.24,K145&gt;=0,0.19)</f>
        <v>0.47</v>
      </c>
      <c r="M145" s="40">
        <f t="shared" si="10"/>
        <v>1008144.8</v>
      </c>
      <c r="N145" s="28">
        <f t="shared" si="11"/>
        <v>21029900.528000001</v>
      </c>
      <c r="O145" s="28">
        <f t="shared" si="12"/>
        <v>27576817.381821129</v>
      </c>
      <c r="P145">
        <v>27</v>
      </c>
      <c r="Q145" t="s">
        <v>45</v>
      </c>
      <c r="R145" t="s">
        <v>677</v>
      </c>
    </row>
    <row r="146" spans="1:18" x14ac:dyDescent="0.45">
      <c r="A146">
        <v>1181</v>
      </c>
      <c r="B146" t="s">
        <v>790</v>
      </c>
      <c r="C146" t="s">
        <v>1033</v>
      </c>
      <c r="D146" t="s">
        <v>1036</v>
      </c>
      <c r="E146">
        <v>3</v>
      </c>
      <c r="H146" s="11">
        <v>31000</v>
      </c>
      <c r="I146">
        <v>765080</v>
      </c>
      <c r="J146" s="41">
        <v>1612000</v>
      </c>
      <c r="K146" s="40">
        <f t="shared" si="9"/>
        <v>1902160</v>
      </c>
      <c r="L146" s="42" cm="1">
        <f t="array" ref="L146">_xlfn.IFS(K146&gt;300000,0.47,K146&gt;60000,0.45,K146&gt;35200,0.3,K146&gt;20200,0.24,K146&gt;=0,0.19)</f>
        <v>0.47</v>
      </c>
      <c r="M146" s="40">
        <f t="shared" si="10"/>
        <v>1008144.8</v>
      </c>
      <c r="N146" s="28">
        <f t="shared" si="11"/>
        <v>21029900.528000001</v>
      </c>
      <c r="O146" s="28">
        <f t="shared" si="12"/>
        <v>27576817.381821129</v>
      </c>
      <c r="P146">
        <v>29</v>
      </c>
      <c r="Q146" t="s">
        <v>20</v>
      </c>
      <c r="R146" t="s">
        <v>1037</v>
      </c>
    </row>
    <row r="147" spans="1:18" x14ac:dyDescent="0.45">
      <c r="A147">
        <v>1514</v>
      </c>
      <c r="B147" t="s">
        <v>790</v>
      </c>
      <c r="C147" t="s">
        <v>1401</v>
      </c>
      <c r="D147" t="s">
        <v>1404</v>
      </c>
      <c r="E147">
        <v>3</v>
      </c>
      <c r="H147" s="11">
        <v>31000</v>
      </c>
      <c r="I147">
        <v>765080</v>
      </c>
      <c r="J147" s="41">
        <v>1612000</v>
      </c>
      <c r="K147" s="40">
        <f t="shared" si="9"/>
        <v>1902160</v>
      </c>
      <c r="L147" s="42" cm="1">
        <f t="array" ref="L147">_xlfn.IFS(K147&gt;300000,0.47,K147&gt;60000,0.45,K147&gt;35200,0.3,K147&gt;20200,0.24,K147&gt;=0,0.19)</f>
        <v>0.47</v>
      </c>
      <c r="M147" s="40">
        <f t="shared" si="10"/>
        <v>1008144.8</v>
      </c>
      <c r="N147" s="28">
        <f t="shared" si="11"/>
        <v>21029900.528000001</v>
      </c>
      <c r="O147" s="28">
        <f t="shared" si="12"/>
        <v>27576817.381821129</v>
      </c>
      <c r="P147">
        <v>30</v>
      </c>
      <c r="Q147" t="s">
        <v>45</v>
      </c>
      <c r="R147" t="s">
        <v>18</v>
      </c>
    </row>
    <row r="148" spans="1:18" x14ac:dyDescent="0.45">
      <c r="A148">
        <v>1008</v>
      </c>
      <c r="B148" t="s">
        <v>790</v>
      </c>
      <c r="C148" t="s">
        <v>824</v>
      </c>
      <c r="D148" t="s">
        <v>825</v>
      </c>
      <c r="E148">
        <v>1</v>
      </c>
      <c r="H148" s="11">
        <v>30000</v>
      </c>
      <c r="I148">
        <v>740400</v>
      </c>
      <c r="J148" s="41">
        <v>1560000</v>
      </c>
      <c r="K148" s="40">
        <f t="shared" si="9"/>
        <v>1840800</v>
      </c>
      <c r="L148" s="42" cm="1">
        <f t="array" ref="L148">_xlfn.IFS(K148&gt;300000,0.47,K148&gt;60000,0.45,K148&gt;35200,0.3,K148&gt;20200,0.24,K148&gt;=0,0.19)</f>
        <v>0.47</v>
      </c>
      <c r="M148" s="40">
        <f t="shared" si="10"/>
        <v>975624</v>
      </c>
      <c r="N148" s="28">
        <f t="shared" si="11"/>
        <v>20351516.640000001</v>
      </c>
      <c r="O148" s="28">
        <f t="shared" si="12"/>
        <v>26687242.627568837</v>
      </c>
      <c r="P148">
        <v>29</v>
      </c>
      <c r="Q148" t="s">
        <v>28</v>
      </c>
      <c r="R148" t="s">
        <v>677</v>
      </c>
    </row>
    <row r="149" spans="1:18" x14ac:dyDescent="0.45">
      <c r="A149">
        <v>1116</v>
      </c>
      <c r="B149" t="s">
        <v>790</v>
      </c>
      <c r="C149" t="s">
        <v>941</v>
      </c>
      <c r="D149" t="s">
        <v>957</v>
      </c>
      <c r="E149">
        <v>9</v>
      </c>
      <c r="H149" s="11">
        <v>30000</v>
      </c>
      <c r="I149">
        <v>740400</v>
      </c>
      <c r="J149" s="41">
        <v>1560000</v>
      </c>
      <c r="K149" s="40">
        <f t="shared" si="9"/>
        <v>1840800</v>
      </c>
      <c r="L149" s="42" cm="1">
        <f t="array" ref="L149">_xlfn.IFS(K149&gt;300000,0.47,K149&gt;60000,0.45,K149&gt;35200,0.3,K149&gt;20200,0.24,K149&gt;=0,0.19)</f>
        <v>0.47</v>
      </c>
      <c r="M149" s="40">
        <f t="shared" si="10"/>
        <v>975624</v>
      </c>
      <c r="N149" s="28">
        <f t="shared" si="11"/>
        <v>20351516.640000001</v>
      </c>
      <c r="O149" s="28">
        <f t="shared" si="12"/>
        <v>26687242.627568837</v>
      </c>
      <c r="P149">
        <v>21</v>
      </c>
      <c r="Q149" t="s">
        <v>958</v>
      </c>
      <c r="R149" t="s">
        <v>106</v>
      </c>
    </row>
    <row r="150" spans="1:18" x14ac:dyDescent="0.45">
      <c r="A150">
        <v>1137</v>
      </c>
      <c r="B150" t="s">
        <v>790</v>
      </c>
      <c r="C150" t="s">
        <v>983</v>
      </c>
      <c r="D150" t="s">
        <v>987</v>
      </c>
      <c r="E150">
        <v>4</v>
      </c>
      <c r="H150" s="11">
        <v>30000</v>
      </c>
      <c r="I150">
        <v>740400</v>
      </c>
      <c r="J150" s="41">
        <v>1560000</v>
      </c>
      <c r="K150" s="40">
        <f t="shared" si="9"/>
        <v>1840800</v>
      </c>
      <c r="L150" s="42" cm="1">
        <f t="array" ref="L150">_xlfn.IFS(K150&gt;300000,0.47,K150&gt;60000,0.45,K150&gt;35200,0.3,K150&gt;20200,0.24,K150&gt;=0,0.19)</f>
        <v>0.47</v>
      </c>
      <c r="M150" s="40">
        <f t="shared" si="10"/>
        <v>975624</v>
      </c>
      <c r="N150" s="28">
        <f t="shared" si="11"/>
        <v>20351516.640000001</v>
      </c>
      <c r="O150" s="28">
        <f t="shared" si="12"/>
        <v>26687242.627568837</v>
      </c>
      <c r="P150">
        <v>25</v>
      </c>
      <c r="Q150" t="s">
        <v>45</v>
      </c>
      <c r="R150" t="s">
        <v>677</v>
      </c>
    </row>
    <row r="151" spans="1:18" x14ac:dyDescent="0.45">
      <c r="A151">
        <v>1426</v>
      </c>
      <c r="B151" t="s">
        <v>790</v>
      </c>
      <c r="C151" t="s">
        <v>1287</v>
      </c>
      <c r="D151" t="s">
        <v>1307</v>
      </c>
      <c r="E151">
        <v>20</v>
      </c>
      <c r="H151" s="11">
        <v>30000</v>
      </c>
      <c r="I151">
        <v>740400</v>
      </c>
      <c r="J151" s="41">
        <v>1560000</v>
      </c>
      <c r="K151" s="40">
        <f t="shared" si="9"/>
        <v>1840800</v>
      </c>
      <c r="L151" s="42" cm="1">
        <f t="array" ref="L151">_xlfn.IFS(K151&gt;300000,0.47,K151&gt;60000,0.45,K151&gt;35200,0.3,K151&gt;20200,0.24,K151&gt;=0,0.19)</f>
        <v>0.47</v>
      </c>
      <c r="M151" s="40">
        <f t="shared" si="10"/>
        <v>975624</v>
      </c>
      <c r="N151" s="28">
        <f t="shared" si="11"/>
        <v>20351516.640000001</v>
      </c>
      <c r="O151" s="28">
        <f t="shared" si="12"/>
        <v>26687242.627568837</v>
      </c>
      <c r="P151">
        <v>28</v>
      </c>
      <c r="Q151" t="s">
        <v>1308</v>
      </c>
      <c r="R151" t="s">
        <v>401</v>
      </c>
    </row>
    <row r="152" spans="1:18" x14ac:dyDescent="0.45">
      <c r="A152">
        <v>1009</v>
      </c>
      <c r="B152" t="s">
        <v>790</v>
      </c>
      <c r="C152" t="s">
        <v>824</v>
      </c>
      <c r="D152" t="s">
        <v>826</v>
      </c>
      <c r="E152">
        <v>2</v>
      </c>
      <c r="H152" s="11">
        <v>29000</v>
      </c>
      <c r="I152">
        <v>715720</v>
      </c>
      <c r="J152" s="41">
        <v>1508000</v>
      </c>
      <c r="K152" s="40">
        <f t="shared" si="9"/>
        <v>1779440</v>
      </c>
      <c r="L152" s="42" cm="1">
        <f t="array" ref="L152">_xlfn.IFS(K152&gt;300000,0.47,K152&gt;60000,0.45,K152&gt;35200,0.3,K152&gt;20200,0.24,K152&gt;=0,0.19)</f>
        <v>0.47</v>
      </c>
      <c r="M152" s="40">
        <f t="shared" si="10"/>
        <v>943103.20000000007</v>
      </c>
      <c r="N152" s="28">
        <f t="shared" si="11"/>
        <v>19673132.752</v>
      </c>
      <c r="O152" s="28">
        <f t="shared" si="12"/>
        <v>25797667.873316541</v>
      </c>
      <c r="P152">
        <v>30</v>
      </c>
      <c r="Q152" t="s">
        <v>17</v>
      </c>
      <c r="R152" t="s">
        <v>317</v>
      </c>
    </row>
    <row r="153" spans="1:18" x14ac:dyDescent="0.45">
      <c r="A153">
        <v>1117</v>
      </c>
      <c r="B153" t="s">
        <v>790</v>
      </c>
      <c r="C153" t="s">
        <v>941</v>
      </c>
      <c r="D153" t="s">
        <v>959</v>
      </c>
      <c r="E153">
        <v>10</v>
      </c>
      <c r="H153" s="11">
        <v>29000</v>
      </c>
      <c r="I153">
        <v>715720</v>
      </c>
      <c r="J153" s="41">
        <v>1508000</v>
      </c>
      <c r="K153" s="40">
        <f t="shared" si="9"/>
        <v>1779440</v>
      </c>
      <c r="L153" s="42" cm="1">
        <f t="array" ref="L153">_xlfn.IFS(K153&gt;300000,0.47,K153&gt;60000,0.45,K153&gt;35200,0.3,K153&gt;20200,0.24,K153&gt;=0,0.19)</f>
        <v>0.47</v>
      </c>
      <c r="M153" s="40">
        <f t="shared" si="10"/>
        <v>943103.20000000007</v>
      </c>
      <c r="N153" s="28">
        <f t="shared" si="11"/>
        <v>19673132.752</v>
      </c>
      <c r="O153" s="28">
        <f t="shared" si="12"/>
        <v>25797667.873316541</v>
      </c>
      <c r="P153">
        <v>33</v>
      </c>
      <c r="Q153" t="s">
        <v>960</v>
      </c>
      <c r="R153" t="s">
        <v>401</v>
      </c>
    </row>
    <row r="154" spans="1:18" x14ac:dyDescent="0.45">
      <c r="A154">
        <v>1138</v>
      </c>
      <c r="B154" t="s">
        <v>790</v>
      </c>
      <c r="C154" t="s">
        <v>983</v>
      </c>
      <c r="D154" t="s">
        <v>988</v>
      </c>
      <c r="E154">
        <v>5</v>
      </c>
      <c r="H154" s="11">
        <v>29000</v>
      </c>
      <c r="I154">
        <v>715720</v>
      </c>
      <c r="J154" s="41">
        <v>1508000</v>
      </c>
      <c r="K154" s="40">
        <f t="shared" si="9"/>
        <v>1779440</v>
      </c>
      <c r="L154" s="42" cm="1">
        <f t="array" ref="L154">_xlfn.IFS(K154&gt;300000,0.47,K154&gt;60000,0.45,K154&gt;35200,0.3,K154&gt;20200,0.24,K154&gt;=0,0.19)</f>
        <v>0.47</v>
      </c>
      <c r="M154" s="40">
        <f t="shared" si="10"/>
        <v>943103.20000000007</v>
      </c>
      <c r="N154" s="28">
        <f t="shared" si="11"/>
        <v>19673132.752</v>
      </c>
      <c r="O154" s="28">
        <f t="shared" si="12"/>
        <v>25797667.873316541</v>
      </c>
      <c r="P154">
        <v>30</v>
      </c>
      <c r="Q154" t="s">
        <v>48</v>
      </c>
      <c r="R154" t="s">
        <v>677</v>
      </c>
    </row>
    <row r="155" spans="1:18" x14ac:dyDescent="0.45">
      <c r="A155">
        <v>1139</v>
      </c>
      <c r="B155" t="s">
        <v>790</v>
      </c>
      <c r="C155" t="s">
        <v>983</v>
      </c>
      <c r="D155" t="s">
        <v>989</v>
      </c>
      <c r="E155">
        <v>6</v>
      </c>
      <c r="H155" s="11">
        <v>29000</v>
      </c>
      <c r="I155">
        <v>715720</v>
      </c>
      <c r="J155" s="41">
        <v>1508000</v>
      </c>
      <c r="K155" s="40">
        <f t="shared" si="9"/>
        <v>1779440</v>
      </c>
      <c r="L155" s="42" cm="1">
        <f t="array" ref="L155">_xlfn.IFS(K155&gt;300000,0.47,K155&gt;60000,0.45,K155&gt;35200,0.3,K155&gt;20200,0.24,K155&gt;=0,0.19)</f>
        <v>0.47</v>
      </c>
      <c r="M155" s="40">
        <f t="shared" si="10"/>
        <v>943103.20000000007</v>
      </c>
      <c r="N155" s="28">
        <f t="shared" si="11"/>
        <v>19673132.752</v>
      </c>
      <c r="O155" s="28">
        <f t="shared" si="12"/>
        <v>25797667.873316541</v>
      </c>
      <c r="P155">
        <v>27</v>
      </c>
      <c r="Q155" t="s">
        <v>26</v>
      </c>
      <c r="R155" t="s">
        <v>990</v>
      </c>
    </row>
    <row r="156" spans="1:18" x14ac:dyDescent="0.45">
      <c r="A156">
        <v>1182</v>
      </c>
      <c r="B156" t="s">
        <v>790</v>
      </c>
      <c r="C156" t="s">
        <v>1033</v>
      </c>
      <c r="D156" t="s">
        <v>1038</v>
      </c>
      <c r="E156">
        <v>4</v>
      </c>
      <c r="H156" s="11">
        <v>29000</v>
      </c>
      <c r="I156">
        <v>715720</v>
      </c>
      <c r="J156" s="41">
        <v>1508000</v>
      </c>
      <c r="K156" s="40">
        <f t="shared" si="9"/>
        <v>1779440</v>
      </c>
      <c r="L156" s="42" cm="1">
        <f t="array" ref="L156">_xlfn.IFS(K156&gt;300000,0.47,K156&gt;60000,0.45,K156&gt;35200,0.3,K156&gt;20200,0.24,K156&gt;=0,0.19)</f>
        <v>0.47</v>
      </c>
      <c r="M156" s="40">
        <f t="shared" si="10"/>
        <v>943103.20000000007</v>
      </c>
      <c r="N156" s="28">
        <f t="shared" si="11"/>
        <v>19673132.752</v>
      </c>
      <c r="O156" s="28">
        <f t="shared" si="12"/>
        <v>25797667.873316541</v>
      </c>
      <c r="P156">
        <v>27</v>
      </c>
      <c r="Q156" t="s">
        <v>26</v>
      </c>
      <c r="R156" t="s">
        <v>677</v>
      </c>
    </row>
    <row r="157" spans="1:18" x14ac:dyDescent="0.45">
      <c r="A157">
        <v>1331</v>
      </c>
      <c r="B157" t="s">
        <v>790</v>
      </c>
      <c r="C157" t="s">
        <v>1203</v>
      </c>
      <c r="D157" t="s">
        <v>1204</v>
      </c>
      <c r="E157">
        <v>1</v>
      </c>
      <c r="H157" s="11">
        <v>29000</v>
      </c>
      <c r="I157">
        <v>715720</v>
      </c>
      <c r="J157" s="41">
        <v>1508000</v>
      </c>
      <c r="K157" s="40">
        <f t="shared" si="9"/>
        <v>1779440</v>
      </c>
      <c r="L157" s="42" cm="1">
        <f t="array" ref="L157">_xlfn.IFS(K157&gt;300000,0.47,K157&gt;60000,0.45,K157&gt;35200,0.3,K157&gt;20200,0.24,K157&gt;=0,0.19)</f>
        <v>0.47</v>
      </c>
      <c r="M157" s="40">
        <f t="shared" si="10"/>
        <v>943103.20000000007</v>
      </c>
      <c r="N157" s="28">
        <f t="shared" si="11"/>
        <v>19673132.752</v>
      </c>
      <c r="O157" s="28">
        <f t="shared" si="12"/>
        <v>25797667.873316541</v>
      </c>
      <c r="P157">
        <v>29</v>
      </c>
      <c r="Q157" t="s">
        <v>1205</v>
      </c>
      <c r="R157" t="s">
        <v>677</v>
      </c>
    </row>
    <row r="158" spans="1:18" x14ac:dyDescent="0.45">
      <c r="A158">
        <v>1441</v>
      </c>
      <c r="B158" t="s">
        <v>790</v>
      </c>
      <c r="C158" t="s">
        <v>1316</v>
      </c>
      <c r="D158" t="s">
        <v>1324</v>
      </c>
      <c r="E158">
        <v>8</v>
      </c>
      <c r="H158" s="11">
        <v>29000</v>
      </c>
      <c r="I158">
        <v>715720</v>
      </c>
      <c r="J158" s="41">
        <v>1508000</v>
      </c>
      <c r="K158" s="40">
        <f t="shared" si="9"/>
        <v>1779440</v>
      </c>
      <c r="L158" s="42" cm="1">
        <f t="array" ref="L158">_xlfn.IFS(K158&gt;300000,0.47,K158&gt;60000,0.45,K158&gt;35200,0.3,K158&gt;20200,0.24,K158&gt;=0,0.19)</f>
        <v>0.47</v>
      </c>
      <c r="M158" s="40">
        <f t="shared" si="10"/>
        <v>943103.20000000007</v>
      </c>
      <c r="N158" s="28">
        <f t="shared" si="11"/>
        <v>19673132.752</v>
      </c>
      <c r="O158" s="28">
        <f t="shared" si="12"/>
        <v>25797667.873316541</v>
      </c>
      <c r="P158">
        <v>32</v>
      </c>
      <c r="Q158" t="s">
        <v>1325</v>
      </c>
      <c r="R158" t="s">
        <v>923</v>
      </c>
    </row>
    <row r="159" spans="1:18" x14ac:dyDescent="0.45">
      <c r="A159">
        <v>1686</v>
      </c>
      <c r="B159" t="s">
        <v>1966</v>
      </c>
      <c r="C159" t="s">
        <v>2072</v>
      </c>
      <c r="D159" t="s">
        <v>2191</v>
      </c>
      <c r="E159">
        <v>1</v>
      </c>
      <c r="H159" s="11">
        <v>29000</v>
      </c>
      <c r="J159" s="41">
        <v>1508000</v>
      </c>
      <c r="K159" s="40">
        <f t="shared" si="9"/>
        <v>1779440</v>
      </c>
      <c r="L159" s="42" cm="1">
        <f t="array" ref="L159">_xlfn.IFS(K159&gt;300000,0.47,K159&gt;60000,0.45,K159&gt;35200,0.3,K159&gt;20200,0.24,K159&gt;=0,0.19)</f>
        <v>0.47</v>
      </c>
      <c r="M159" s="40">
        <f t="shared" si="10"/>
        <v>943103.20000000007</v>
      </c>
      <c r="N159" s="28">
        <f t="shared" si="11"/>
        <v>19673132.752</v>
      </c>
      <c r="O159" s="28">
        <f t="shared" si="12"/>
        <v>25797667.873316541</v>
      </c>
      <c r="P159">
        <v>19</v>
      </c>
      <c r="Q159" t="s">
        <v>105</v>
      </c>
      <c r="R159" t="s">
        <v>677</v>
      </c>
    </row>
    <row r="160" spans="1:18" x14ac:dyDescent="0.45">
      <c r="A160">
        <v>1687</v>
      </c>
      <c r="B160" t="s">
        <v>1966</v>
      </c>
      <c r="C160" t="s">
        <v>2072</v>
      </c>
      <c r="D160" t="s">
        <v>2192</v>
      </c>
      <c r="E160">
        <v>2</v>
      </c>
      <c r="H160" s="11">
        <v>29000</v>
      </c>
      <c r="J160" s="41">
        <v>1508000</v>
      </c>
      <c r="K160" s="40">
        <f t="shared" si="9"/>
        <v>1779440</v>
      </c>
      <c r="L160" s="42" cm="1">
        <f t="array" ref="L160">_xlfn.IFS(K160&gt;300000,0.47,K160&gt;60000,0.45,K160&gt;35200,0.3,K160&gt;20200,0.24,K160&gt;=0,0.19)</f>
        <v>0.47</v>
      </c>
      <c r="M160" s="40">
        <f t="shared" si="10"/>
        <v>943103.20000000007</v>
      </c>
      <c r="N160" s="28">
        <f t="shared" si="11"/>
        <v>19673132.752</v>
      </c>
      <c r="O160" s="28">
        <f t="shared" si="12"/>
        <v>25797667.873316541</v>
      </c>
      <c r="P160">
        <v>34</v>
      </c>
      <c r="Q160" t="s">
        <v>61</v>
      </c>
      <c r="R160" t="s">
        <v>34</v>
      </c>
    </row>
    <row r="161" spans="1:18" x14ac:dyDescent="0.45">
      <c r="A161">
        <v>1076</v>
      </c>
      <c r="B161" t="s">
        <v>790</v>
      </c>
      <c r="C161" t="s">
        <v>879</v>
      </c>
      <c r="D161" t="s">
        <v>904</v>
      </c>
      <c r="E161">
        <v>20</v>
      </c>
      <c r="H161" s="11">
        <v>28000</v>
      </c>
      <c r="I161">
        <v>691040</v>
      </c>
      <c r="J161" s="41">
        <v>1456000</v>
      </c>
      <c r="K161" s="40">
        <f t="shared" si="9"/>
        <v>1718080</v>
      </c>
      <c r="L161" s="42" cm="1">
        <f t="array" ref="L161">_xlfn.IFS(K161&gt;300000,0.47,K161&gt;60000,0.45,K161&gt;35200,0.3,K161&gt;20200,0.24,K161&gt;=0,0.19)</f>
        <v>0.47</v>
      </c>
      <c r="M161" s="40">
        <f t="shared" si="10"/>
        <v>910582.4</v>
      </c>
      <c r="N161" s="28">
        <f t="shared" si="11"/>
        <v>18994748.864</v>
      </c>
      <c r="O161" s="28">
        <f t="shared" si="12"/>
        <v>24908093.119064245</v>
      </c>
      <c r="P161">
        <v>27</v>
      </c>
      <c r="Q161" t="s">
        <v>50</v>
      </c>
      <c r="R161" t="s">
        <v>18</v>
      </c>
    </row>
    <row r="162" spans="1:18" x14ac:dyDescent="0.45">
      <c r="A162">
        <v>1207</v>
      </c>
      <c r="B162" t="s">
        <v>790</v>
      </c>
      <c r="C162" t="s">
        <v>1061</v>
      </c>
      <c r="D162" t="s">
        <v>1066</v>
      </c>
      <c r="E162">
        <v>4</v>
      </c>
      <c r="H162" s="11">
        <v>28000</v>
      </c>
      <c r="I162">
        <v>691040</v>
      </c>
      <c r="J162" s="41">
        <v>1456000</v>
      </c>
      <c r="K162" s="40">
        <f t="shared" si="9"/>
        <v>1718080</v>
      </c>
      <c r="L162" s="42" cm="1">
        <f t="array" ref="L162">_xlfn.IFS(K162&gt;300000,0.47,K162&gt;60000,0.45,K162&gt;35200,0.3,K162&gt;20200,0.24,K162&gt;=0,0.19)</f>
        <v>0.47</v>
      </c>
      <c r="M162" s="40">
        <f t="shared" si="10"/>
        <v>910582.4</v>
      </c>
      <c r="N162" s="28">
        <f t="shared" si="11"/>
        <v>18994748.864</v>
      </c>
      <c r="O162" s="28">
        <f t="shared" si="12"/>
        <v>24908093.119064245</v>
      </c>
      <c r="P162">
        <v>26</v>
      </c>
      <c r="Q162" t="s">
        <v>105</v>
      </c>
      <c r="R162" t="s">
        <v>677</v>
      </c>
    </row>
    <row r="163" spans="1:18" x14ac:dyDescent="0.45">
      <c r="A163">
        <v>1278</v>
      </c>
      <c r="B163" t="s">
        <v>790</v>
      </c>
      <c r="C163" t="s">
        <v>1141</v>
      </c>
      <c r="D163" t="s">
        <v>1143</v>
      </c>
      <c r="E163">
        <v>2</v>
      </c>
      <c r="H163" s="11">
        <v>28000</v>
      </c>
      <c r="I163">
        <v>691040</v>
      </c>
      <c r="J163" s="41">
        <v>1456000</v>
      </c>
      <c r="K163" s="40">
        <f t="shared" si="9"/>
        <v>1718080</v>
      </c>
      <c r="L163" s="42" cm="1">
        <f t="array" ref="L163">_xlfn.IFS(K163&gt;300000,0.47,K163&gt;60000,0.45,K163&gt;35200,0.3,K163&gt;20200,0.24,K163&gt;=0,0.19)</f>
        <v>0.47</v>
      </c>
      <c r="M163" s="40">
        <f t="shared" si="10"/>
        <v>910582.4</v>
      </c>
      <c r="N163" s="28">
        <f t="shared" si="11"/>
        <v>18994748.864</v>
      </c>
      <c r="O163" s="28">
        <f t="shared" si="12"/>
        <v>24908093.119064245</v>
      </c>
      <c r="P163">
        <v>33</v>
      </c>
      <c r="Q163" t="s">
        <v>105</v>
      </c>
      <c r="R163" t="s">
        <v>677</v>
      </c>
    </row>
    <row r="164" spans="1:18" x14ac:dyDescent="0.45">
      <c r="A164">
        <v>1010</v>
      </c>
      <c r="B164" t="s">
        <v>790</v>
      </c>
      <c r="C164" t="s">
        <v>824</v>
      </c>
      <c r="D164" t="s">
        <v>827</v>
      </c>
      <c r="E164">
        <v>3</v>
      </c>
      <c r="H164" s="11">
        <v>27000</v>
      </c>
      <c r="I164">
        <v>666360</v>
      </c>
      <c r="J164" s="41">
        <v>1404000</v>
      </c>
      <c r="K164" s="40">
        <f t="shared" si="9"/>
        <v>1656720</v>
      </c>
      <c r="L164" s="42" cm="1">
        <f t="array" ref="L164">_xlfn.IFS(K164&gt;300000,0.47,K164&gt;60000,0.45,K164&gt;35200,0.3,K164&gt;20200,0.24,K164&gt;=0,0.19)</f>
        <v>0.47</v>
      </c>
      <c r="M164" s="40">
        <f t="shared" si="10"/>
        <v>878061.60000000009</v>
      </c>
      <c r="N164" s="28">
        <f t="shared" si="11"/>
        <v>18316364.976</v>
      </c>
      <c r="O164" s="28">
        <f t="shared" si="12"/>
        <v>24018518.364811957</v>
      </c>
      <c r="P164">
        <v>19</v>
      </c>
      <c r="Q164" t="s">
        <v>61</v>
      </c>
      <c r="R164" t="s">
        <v>34</v>
      </c>
    </row>
    <row r="165" spans="1:18" x14ac:dyDescent="0.45">
      <c r="A165">
        <v>1118</v>
      </c>
      <c r="B165" t="s">
        <v>790</v>
      </c>
      <c r="C165" t="s">
        <v>941</v>
      </c>
      <c r="D165" t="s">
        <v>961</v>
      </c>
      <c r="E165">
        <v>11</v>
      </c>
      <c r="H165" s="11">
        <v>27000</v>
      </c>
      <c r="I165">
        <v>666360</v>
      </c>
      <c r="J165" s="41">
        <v>1404000</v>
      </c>
      <c r="K165" s="40">
        <f t="shared" si="9"/>
        <v>1656720</v>
      </c>
      <c r="L165" s="42" cm="1">
        <f t="array" ref="L165">_xlfn.IFS(K165&gt;300000,0.47,K165&gt;60000,0.45,K165&gt;35200,0.3,K165&gt;20200,0.24,K165&gt;=0,0.19)</f>
        <v>0.47</v>
      </c>
      <c r="M165" s="40">
        <f t="shared" si="10"/>
        <v>878061.60000000009</v>
      </c>
      <c r="N165" s="28">
        <f t="shared" si="11"/>
        <v>18316364.976</v>
      </c>
      <c r="O165" s="28">
        <f t="shared" si="12"/>
        <v>24018518.364811957</v>
      </c>
      <c r="P165">
        <v>29</v>
      </c>
      <c r="Q165" t="s">
        <v>962</v>
      </c>
      <c r="R165" t="s">
        <v>677</v>
      </c>
    </row>
    <row r="166" spans="1:18" x14ac:dyDescent="0.45">
      <c r="A166">
        <v>1140</v>
      </c>
      <c r="B166" t="s">
        <v>790</v>
      </c>
      <c r="C166" t="s">
        <v>983</v>
      </c>
      <c r="D166" t="s">
        <v>991</v>
      </c>
      <c r="E166">
        <v>7</v>
      </c>
      <c r="H166" s="11">
        <v>27000</v>
      </c>
      <c r="I166">
        <v>666360</v>
      </c>
      <c r="J166" s="41">
        <v>1404000</v>
      </c>
      <c r="K166" s="40">
        <f t="shared" si="9"/>
        <v>1656720</v>
      </c>
      <c r="L166" s="42" cm="1">
        <f t="array" ref="L166">_xlfn.IFS(K166&gt;300000,0.47,K166&gt;60000,0.45,K166&gt;35200,0.3,K166&gt;20200,0.24,K166&gt;=0,0.19)</f>
        <v>0.47</v>
      </c>
      <c r="M166" s="40">
        <f t="shared" si="10"/>
        <v>878061.60000000009</v>
      </c>
      <c r="N166" s="28">
        <f t="shared" si="11"/>
        <v>18316364.976</v>
      </c>
      <c r="O166" s="28">
        <f t="shared" si="12"/>
        <v>24018518.364811957</v>
      </c>
      <c r="P166">
        <v>29</v>
      </c>
      <c r="Q166" t="s">
        <v>17</v>
      </c>
      <c r="R166" t="s">
        <v>104</v>
      </c>
    </row>
    <row r="167" spans="1:18" x14ac:dyDescent="0.45">
      <c r="A167">
        <v>1141</v>
      </c>
      <c r="B167" t="s">
        <v>790</v>
      </c>
      <c r="C167" t="s">
        <v>983</v>
      </c>
      <c r="D167" t="s">
        <v>992</v>
      </c>
      <c r="E167">
        <v>8</v>
      </c>
      <c r="H167" s="11">
        <v>27000</v>
      </c>
      <c r="I167">
        <v>666360</v>
      </c>
      <c r="J167" s="41">
        <v>1404000</v>
      </c>
      <c r="K167" s="40">
        <f t="shared" si="9"/>
        <v>1656720</v>
      </c>
      <c r="L167" s="42" cm="1">
        <f t="array" ref="L167">_xlfn.IFS(K167&gt;300000,0.47,K167&gt;60000,0.45,K167&gt;35200,0.3,K167&gt;20200,0.24,K167&gt;=0,0.19)</f>
        <v>0.47</v>
      </c>
      <c r="M167" s="40">
        <f t="shared" si="10"/>
        <v>878061.60000000009</v>
      </c>
      <c r="N167" s="28">
        <f t="shared" si="11"/>
        <v>18316364.976</v>
      </c>
      <c r="O167" s="28">
        <f t="shared" si="12"/>
        <v>24018518.364811957</v>
      </c>
      <c r="P167">
        <v>24</v>
      </c>
      <c r="Q167" t="s">
        <v>43</v>
      </c>
      <c r="R167" t="s">
        <v>677</v>
      </c>
    </row>
    <row r="168" spans="1:18" x14ac:dyDescent="0.45">
      <c r="A168">
        <v>1208</v>
      </c>
      <c r="B168" t="s">
        <v>790</v>
      </c>
      <c r="C168" t="s">
        <v>1061</v>
      </c>
      <c r="D168" t="s">
        <v>1067</v>
      </c>
      <c r="E168">
        <v>5</v>
      </c>
      <c r="H168" s="11">
        <v>27000</v>
      </c>
      <c r="I168">
        <v>666360</v>
      </c>
      <c r="J168" s="41">
        <v>1404000</v>
      </c>
      <c r="K168" s="40">
        <f t="shared" si="9"/>
        <v>1656720</v>
      </c>
      <c r="L168" s="42" cm="1">
        <f t="array" ref="L168">_xlfn.IFS(K168&gt;300000,0.47,K168&gt;60000,0.45,K168&gt;35200,0.3,K168&gt;20200,0.24,K168&gt;=0,0.19)</f>
        <v>0.47</v>
      </c>
      <c r="M168" s="40">
        <f t="shared" si="10"/>
        <v>878061.60000000009</v>
      </c>
      <c r="N168" s="28">
        <f t="shared" si="11"/>
        <v>18316364.976</v>
      </c>
      <c r="O168" s="28">
        <f t="shared" si="12"/>
        <v>24018518.364811957</v>
      </c>
      <c r="P168">
        <v>28</v>
      </c>
      <c r="Q168" t="s">
        <v>28</v>
      </c>
      <c r="R168" t="s">
        <v>677</v>
      </c>
    </row>
    <row r="169" spans="1:18" x14ac:dyDescent="0.45">
      <c r="A169">
        <v>1370</v>
      </c>
      <c r="B169" t="s">
        <v>790</v>
      </c>
      <c r="C169" t="s">
        <v>1234</v>
      </c>
      <c r="D169" t="s">
        <v>1250</v>
      </c>
      <c r="E169">
        <v>15</v>
      </c>
      <c r="H169" s="11">
        <v>27000</v>
      </c>
      <c r="I169">
        <v>666360</v>
      </c>
      <c r="J169" s="41">
        <v>1404000</v>
      </c>
      <c r="K169" s="40">
        <f t="shared" si="9"/>
        <v>1656720</v>
      </c>
      <c r="L169" s="42" cm="1">
        <f t="array" ref="L169">_xlfn.IFS(K169&gt;300000,0.47,K169&gt;60000,0.45,K169&gt;35200,0.3,K169&gt;20200,0.24,K169&gt;=0,0.19)</f>
        <v>0.47</v>
      </c>
      <c r="M169" s="40">
        <f t="shared" si="10"/>
        <v>878061.60000000009</v>
      </c>
      <c r="N169" s="28">
        <f t="shared" si="11"/>
        <v>18316364.976</v>
      </c>
      <c r="O169" s="28">
        <f t="shared" si="12"/>
        <v>24018518.364811957</v>
      </c>
      <c r="P169">
        <v>19</v>
      </c>
      <c r="Q169" t="s">
        <v>73</v>
      </c>
      <c r="R169" t="s">
        <v>677</v>
      </c>
    </row>
    <row r="170" spans="1:18" x14ac:dyDescent="0.45">
      <c r="A170">
        <v>1472</v>
      </c>
      <c r="B170" t="s">
        <v>790</v>
      </c>
      <c r="C170" t="s">
        <v>1346</v>
      </c>
      <c r="D170" t="s">
        <v>1357</v>
      </c>
      <c r="E170">
        <v>12</v>
      </c>
      <c r="H170" s="11">
        <v>27000</v>
      </c>
      <c r="I170">
        <v>666360</v>
      </c>
      <c r="J170" s="41">
        <v>1404000</v>
      </c>
      <c r="K170" s="40">
        <f t="shared" si="9"/>
        <v>1656720</v>
      </c>
      <c r="L170" s="42" cm="1">
        <f t="array" ref="L170">_xlfn.IFS(K170&gt;300000,0.47,K170&gt;60000,0.45,K170&gt;35200,0.3,K170&gt;20200,0.24,K170&gt;=0,0.19)</f>
        <v>0.47</v>
      </c>
      <c r="M170" s="40">
        <f t="shared" si="10"/>
        <v>878061.60000000009</v>
      </c>
      <c r="N170" s="28">
        <f t="shared" si="11"/>
        <v>18316364.976</v>
      </c>
      <c r="O170" s="28">
        <f t="shared" si="12"/>
        <v>24018518.364811957</v>
      </c>
      <c r="P170">
        <v>23</v>
      </c>
      <c r="Q170" t="s">
        <v>540</v>
      </c>
      <c r="R170" t="s">
        <v>18</v>
      </c>
    </row>
    <row r="171" spans="1:18" x14ac:dyDescent="0.45">
      <c r="A171">
        <v>1039</v>
      </c>
      <c r="B171" t="s">
        <v>790</v>
      </c>
      <c r="C171" t="s">
        <v>852</v>
      </c>
      <c r="D171" t="s">
        <v>859</v>
      </c>
      <c r="E171">
        <v>7</v>
      </c>
      <c r="H171" s="11">
        <v>26000</v>
      </c>
      <c r="I171">
        <v>641680</v>
      </c>
      <c r="J171" s="41">
        <v>1352000</v>
      </c>
      <c r="K171" s="40">
        <f t="shared" si="9"/>
        <v>1595360</v>
      </c>
      <c r="L171" s="42" cm="1">
        <f t="array" ref="L171">_xlfn.IFS(K171&gt;300000,0.47,K171&gt;60000,0.45,K171&gt;35200,0.3,K171&gt;20200,0.24,K171&gt;=0,0.19)</f>
        <v>0.47</v>
      </c>
      <c r="M171" s="40">
        <f t="shared" si="10"/>
        <v>845540.8</v>
      </c>
      <c r="N171" s="28">
        <f t="shared" si="11"/>
        <v>17637981.088</v>
      </c>
      <c r="O171" s="28">
        <f t="shared" si="12"/>
        <v>23128943.610559657</v>
      </c>
      <c r="P171">
        <v>26</v>
      </c>
      <c r="Q171" t="s">
        <v>17</v>
      </c>
      <c r="R171" t="s">
        <v>677</v>
      </c>
    </row>
    <row r="172" spans="1:18" x14ac:dyDescent="0.45">
      <c r="A172">
        <v>1040</v>
      </c>
      <c r="B172" t="s">
        <v>790</v>
      </c>
      <c r="C172" t="s">
        <v>852</v>
      </c>
      <c r="D172" t="s">
        <v>860</v>
      </c>
      <c r="E172">
        <v>8</v>
      </c>
      <c r="H172" s="11">
        <v>26000</v>
      </c>
      <c r="I172">
        <v>641680</v>
      </c>
      <c r="J172" s="41">
        <v>1352000</v>
      </c>
      <c r="K172" s="40">
        <f t="shared" si="9"/>
        <v>1595360</v>
      </c>
      <c r="L172" s="42" cm="1">
        <f t="array" ref="L172">_xlfn.IFS(K172&gt;300000,0.47,K172&gt;60000,0.45,K172&gt;35200,0.3,K172&gt;20200,0.24,K172&gt;=0,0.19)</f>
        <v>0.47</v>
      </c>
      <c r="M172" s="40">
        <f t="shared" si="10"/>
        <v>845540.8</v>
      </c>
      <c r="N172" s="28">
        <f t="shared" si="11"/>
        <v>17637981.088</v>
      </c>
      <c r="O172" s="28">
        <f t="shared" si="12"/>
        <v>23128943.610559657</v>
      </c>
      <c r="P172">
        <v>29</v>
      </c>
      <c r="Q172" t="s">
        <v>231</v>
      </c>
      <c r="R172" t="s">
        <v>677</v>
      </c>
    </row>
    <row r="173" spans="1:18" x14ac:dyDescent="0.45">
      <c r="A173">
        <v>1371</v>
      </c>
      <c r="B173" t="s">
        <v>790</v>
      </c>
      <c r="C173" t="s">
        <v>1234</v>
      </c>
      <c r="D173" t="s">
        <v>1251</v>
      </c>
      <c r="E173">
        <v>16</v>
      </c>
      <c r="H173" s="11">
        <v>26000</v>
      </c>
      <c r="I173">
        <v>641680</v>
      </c>
      <c r="J173" s="41">
        <v>1352000</v>
      </c>
      <c r="K173" s="40">
        <f t="shared" si="9"/>
        <v>1595360</v>
      </c>
      <c r="L173" s="42" cm="1">
        <f t="array" ref="L173">_xlfn.IFS(K173&gt;300000,0.47,K173&gt;60000,0.45,K173&gt;35200,0.3,K173&gt;20200,0.24,K173&gt;=0,0.19)</f>
        <v>0.47</v>
      </c>
      <c r="M173" s="40">
        <f t="shared" si="10"/>
        <v>845540.8</v>
      </c>
      <c r="N173" s="28">
        <f t="shared" si="11"/>
        <v>17637981.088</v>
      </c>
      <c r="O173" s="28">
        <f t="shared" si="12"/>
        <v>23128943.610559657</v>
      </c>
      <c r="P173">
        <v>24</v>
      </c>
      <c r="Q173" t="s">
        <v>70</v>
      </c>
      <c r="R173" t="s">
        <v>677</v>
      </c>
    </row>
    <row r="174" spans="1:18" x14ac:dyDescent="0.45">
      <c r="A174">
        <v>1427</v>
      </c>
      <c r="B174" t="s">
        <v>790</v>
      </c>
      <c r="C174" t="s">
        <v>1287</v>
      </c>
      <c r="D174" t="s">
        <v>1309</v>
      </c>
      <c r="E174">
        <v>21</v>
      </c>
      <c r="H174" s="11">
        <v>26000</v>
      </c>
      <c r="I174">
        <v>641680</v>
      </c>
      <c r="J174" s="41">
        <v>1352000</v>
      </c>
      <c r="K174" s="40">
        <f t="shared" si="9"/>
        <v>1595360</v>
      </c>
      <c r="L174" s="42" cm="1">
        <f t="array" ref="L174">_xlfn.IFS(K174&gt;300000,0.47,K174&gt;60000,0.45,K174&gt;35200,0.3,K174&gt;20200,0.24,K174&gt;=0,0.19)</f>
        <v>0.47</v>
      </c>
      <c r="M174" s="40">
        <f t="shared" si="10"/>
        <v>845540.8</v>
      </c>
      <c r="N174" s="28">
        <f t="shared" si="11"/>
        <v>17637981.088</v>
      </c>
      <c r="O174" s="28">
        <f t="shared" si="12"/>
        <v>23128943.610559657</v>
      </c>
      <c r="P174">
        <v>27</v>
      </c>
      <c r="Q174" t="s">
        <v>73</v>
      </c>
      <c r="R174" t="s">
        <v>18</v>
      </c>
    </row>
    <row r="175" spans="1:18" x14ac:dyDescent="0.45">
      <c r="A175">
        <v>1473</v>
      </c>
      <c r="B175" t="s">
        <v>790</v>
      </c>
      <c r="C175" t="s">
        <v>1346</v>
      </c>
      <c r="D175" t="s">
        <v>1358</v>
      </c>
      <c r="E175">
        <v>13</v>
      </c>
      <c r="H175" s="11">
        <v>26000</v>
      </c>
      <c r="I175">
        <v>641680</v>
      </c>
      <c r="J175" s="41">
        <v>1352000</v>
      </c>
      <c r="K175" s="40">
        <f t="shared" si="9"/>
        <v>1595360</v>
      </c>
      <c r="L175" s="42" cm="1">
        <f t="array" ref="L175">_xlfn.IFS(K175&gt;300000,0.47,K175&gt;60000,0.45,K175&gt;35200,0.3,K175&gt;20200,0.24,K175&gt;=0,0.19)</f>
        <v>0.47</v>
      </c>
      <c r="M175" s="40">
        <f t="shared" si="10"/>
        <v>845540.8</v>
      </c>
      <c r="N175" s="28">
        <f t="shared" si="11"/>
        <v>17637981.088</v>
      </c>
      <c r="O175" s="28">
        <f t="shared" si="12"/>
        <v>23128943.610559657</v>
      </c>
      <c r="P175">
        <v>29</v>
      </c>
      <c r="Q175" t="s">
        <v>66</v>
      </c>
      <c r="R175" t="s">
        <v>677</v>
      </c>
    </row>
    <row r="176" spans="1:18" x14ac:dyDescent="0.45">
      <c r="A176">
        <v>1474</v>
      </c>
      <c r="B176" t="s">
        <v>790</v>
      </c>
      <c r="C176" t="s">
        <v>1346</v>
      </c>
      <c r="D176" t="s">
        <v>1359</v>
      </c>
      <c r="E176">
        <v>14</v>
      </c>
      <c r="H176" s="11">
        <v>26000</v>
      </c>
      <c r="I176">
        <v>641680</v>
      </c>
      <c r="J176" s="41">
        <v>1352000</v>
      </c>
      <c r="K176" s="40">
        <f t="shared" si="9"/>
        <v>1595360</v>
      </c>
      <c r="L176" s="42" cm="1">
        <f t="array" ref="L176">_xlfn.IFS(K176&gt;300000,0.47,K176&gt;60000,0.45,K176&gt;35200,0.3,K176&gt;20200,0.24,K176&gt;=0,0.19)</f>
        <v>0.47</v>
      </c>
      <c r="M176" s="40">
        <f t="shared" si="10"/>
        <v>845540.8</v>
      </c>
      <c r="N176" s="28">
        <f t="shared" si="11"/>
        <v>17637981.088</v>
      </c>
      <c r="O176" s="28">
        <f t="shared" si="12"/>
        <v>23128943.610559657</v>
      </c>
      <c r="P176">
        <v>26</v>
      </c>
      <c r="Q176" t="s">
        <v>40</v>
      </c>
      <c r="R176" t="s">
        <v>677</v>
      </c>
    </row>
    <row r="177" spans="1:18" x14ac:dyDescent="0.45">
      <c r="A177">
        <v>1099</v>
      </c>
      <c r="B177" t="s">
        <v>790</v>
      </c>
      <c r="C177" t="s">
        <v>906</v>
      </c>
      <c r="D177" t="s">
        <v>931</v>
      </c>
      <c r="E177">
        <v>22</v>
      </c>
      <c r="H177" s="11">
        <v>25000</v>
      </c>
      <c r="I177">
        <v>617000</v>
      </c>
      <c r="J177" s="41">
        <v>1300000</v>
      </c>
      <c r="K177" s="40">
        <f t="shared" si="9"/>
        <v>1534000</v>
      </c>
      <c r="L177" s="42" cm="1">
        <f t="array" ref="L177">_xlfn.IFS(K177&gt;300000,0.47,K177&gt;60000,0.45,K177&gt;35200,0.3,K177&gt;20200,0.24,K177&gt;=0,0.19)</f>
        <v>0.47</v>
      </c>
      <c r="M177" s="40">
        <f t="shared" si="10"/>
        <v>813020</v>
      </c>
      <c r="N177" s="28">
        <f t="shared" si="11"/>
        <v>16959597.199999999</v>
      </c>
      <c r="O177" s="28">
        <f t="shared" si="12"/>
        <v>22239368.856307361</v>
      </c>
      <c r="P177">
        <v>30</v>
      </c>
      <c r="Q177" t="s">
        <v>45</v>
      </c>
      <c r="R177" t="s">
        <v>913</v>
      </c>
    </row>
    <row r="178" spans="1:18" x14ac:dyDescent="0.45">
      <c r="A178">
        <v>1279</v>
      </c>
      <c r="B178" t="s">
        <v>790</v>
      </c>
      <c r="C178" t="s">
        <v>1141</v>
      </c>
      <c r="D178" t="s">
        <v>1144</v>
      </c>
      <c r="E178">
        <v>3</v>
      </c>
      <c r="H178" s="11">
        <v>25000</v>
      </c>
      <c r="I178">
        <v>617000</v>
      </c>
      <c r="J178" s="41">
        <v>1300000</v>
      </c>
      <c r="K178" s="40">
        <f t="shared" si="9"/>
        <v>1534000</v>
      </c>
      <c r="L178" s="42" cm="1">
        <f t="array" ref="L178">_xlfn.IFS(K178&gt;300000,0.47,K178&gt;60000,0.45,K178&gt;35200,0.3,K178&gt;20200,0.24,K178&gt;=0,0.19)</f>
        <v>0.47</v>
      </c>
      <c r="M178" s="40">
        <f t="shared" si="10"/>
        <v>813020</v>
      </c>
      <c r="N178" s="28">
        <f t="shared" si="11"/>
        <v>16959597.199999999</v>
      </c>
      <c r="O178" s="28">
        <f t="shared" si="12"/>
        <v>22239368.856307361</v>
      </c>
      <c r="P178">
        <v>30</v>
      </c>
      <c r="Q178" t="s">
        <v>28</v>
      </c>
      <c r="R178" t="s">
        <v>677</v>
      </c>
    </row>
    <row r="179" spans="1:18" x14ac:dyDescent="0.45">
      <c r="A179">
        <v>1280</v>
      </c>
      <c r="B179" t="s">
        <v>790</v>
      </c>
      <c r="C179" t="s">
        <v>1141</v>
      </c>
      <c r="D179" t="s">
        <v>1145</v>
      </c>
      <c r="E179">
        <v>4</v>
      </c>
      <c r="H179" s="11">
        <v>25000</v>
      </c>
      <c r="I179">
        <v>617000</v>
      </c>
      <c r="J179" s="41">
        <v>1300000</v>
      </c>
      <c r="K179" s="40">
        <f t="shared" si="9"/>
        <v>1534000</v>
      </c>
      <c r="L179" s="42" cm="1">
        <f t="array" ref="L179">_xlfn.IFS(K179&gt;300000,0.47,K179&gt;60000,0.45,K179&gt;35200,0.3,K179&gt;20200,0.24,K179&gt;=0,0.19)</f>
        <v>0.47</v>
      </c>
      <c r="M179" s="40">
        <f t="shared" si="10"/>
        <v>813020</v>
      </c>
      <c r="N179" s="28">
        <f t="shared" si="11"/>
        <v>16959597.199999999</v>
      </c>
      <c r="O179" s="28">
        <f t="shared" si="12"/>
        <v>22239368.856307361</v>
      </c>
      <c r="P179">
        <v>26</v>
      </c>
      <c r="Q179" t="s">
        <v>40</v>
      </c>
      <c r="R179" t="s">
        <v>1146</v>
      </c>
    </row>
    <row r="180" spans="1:18" x14ac:dyDescent="0.45">
      <c r="A180">
        <v>1332</v>
      </c>
      <c r="B180" t="s">
        <v>790</v>
      </c>
      <c r="C180" t="s">
        <v>1203</v>
      </c>
      <c r="D180" t="s">
        <v>1206</v>
      </c>
      <c r="E180">
        <v>2</v>
      </c>
      <c r="H180" s="11">
        <v>25000</v>
      </c>
      <c r="I180">
        <v>617000</v>
      </c>
      <c r="J180" s="41">
        <v>1300000</v>
      </c>
      <c r="K180" s="40">
        <f t="shared" si="9"/>
        <v>1534000</v>
      </c>
      <c r="L180" s="42" cm="1">
        <f t="array" ref="L180">_xlfn.IFS(K180&gt;300000,0.47,K180&gt;60000,0.45,K180&gt;35200,0.3,K180&gt;20200,0.24,K180&gt;=0,0.19)</f>
        <v>0.47</v>
      </c>
      <c r="M180" s="40">
        <f t="shared" si="10"/>
        <v>813020</v>
      </c>
      <c r="N180" s="28">
        <f t="shared" si="11"/>
        <v>16959597.199999999</v>
      </c>
      <c r="O180" s="28">
        <f t="shared" si="12"/>
        <v>22239368.856307361</v>
      </c>
      <c r="P180">
        <v>26</v>
      </c>
      <c r="Q180" t="s">
        <v>943</v>
      </c>
      <c r="R180" t="s">
        <v>18</v>
      </c>
    </row>
    <row r="181" spans="1:18" x14ac:dyDescent="0.45">
      <c r="A181">
        <v>1428</v>
      </c>
      <c r="B181" t="s">
        <v>790</v>
      </c>
      <c r="C181" t="s">
        <v>1287</v>
      </c>
      <c r="D181" t="s">
        <v>1310</v>
      </c>
      <c r="E181">
        <v>22</v>
      </c>
      <c r="H181" s="11">
        <v>25000</v>
      </c>
      <c r="I181">
        <v>617000</v>
      </c>
      <c r="J181" s="41">
        <v>1300000</v>
      </c>
      <c r="K181" s="40">
        <f t="shared" si="9"/>
        <v>1534000</v>
      </c>
      <c r="L181" s="42" cm="1">
        <f t="array" ref="L181">_xlfn.IFS(K181&gt;300000,0.47,K181&gt;60000,0.45,K181&gt;35200,0.3,K181&gt;20200,0.24,K181&gt;=0,0.19)</f>
        <v>0.47</v>
      </c>
      <c r="M181" s="40">
        <f t="shared" si="10"/>
        <v>813020</v>
      </c>
      <c r="N181" s="28">
        <f t="shared" si="11"/>
        <v>16959597.199999999</v>
      </c>
      <c r="O181" s="28">
        <f t="shared" si="12"/>
        <v>22239368.856307361</v>
      </c>
      <c r="P181">
        <v>23</v>
      </c>
      <c r="Q181" t="s">
        <v>40</v>
      </c>
      <c r="R181" t="s">
        <v>677</v>
      </c>
    </row>
    <row r="182" spans="1:18" x14ac:dyDescent="0.45">
      <c r="A182">
        <v>1442</v>
      </c>
      <c r="B182" t="s">
        <v>790</v>
      </c>
      <c r="C182" t="s">
        <v>1316</v>
      </c>
      <c r="D182" t="s">
        <v>1326</v>
      </c>
      <c r="E182">
        <v>9</v>
      </c>
      <c r="H182" s="11">
        <v>25000</v>
      </c>
      <c r="I182">
        <v>617000</v>
      </c>
      <c r="J182" s="41">
        <v>1300000</v>
      </c>
      <c r="K182" s="40">
        <f t="shared" si="9"/>
        <v>1534000</v>
      </c>
      <c r="L182" s="42" cm="1">
        <f t="array" ref="L182">_xlfn.IFS(K182&gt;300000,0.47,K182&gt;60000,0.45,K182&gt;35200,0.3,K182&gt;20200,0.24,K182&gt;=0,0.19)</f>
        <v>0.47</v>
      </c>
      <c r="M182" s="40">
        <f t="shared" si="10"/>
        <v>813020</v>
      </c>
      <c r="N182" s="28">
        <f t="shared" si="11"/>
        <v>16959597.199999999</v>
      </c>
      <c r="O182" s="28">
        <f t="shared" si="12"/>
        <v>22239368.856307361</v>
      </c>
      <c r="P182">
        <v>30</v>
      </c>
      <c r="Q182" t="s">
        <v>28</v>
      </c>
      <c r="R182" t="s">
        <v>677</v>
      </c>
    </row>
    <row r="183" spans="1:18" x14ac:dyDescent="0.45">
      <c r="A183">
        <v>1475</v>
      </c>
      <c r="B183" t="s">
        <v>790</v>
      </c>
      <c r="C183" t="s">
        <v>1346</v>
      </c>
      <c r="D183" t="s">
        <v>1360</v>
      </c>
      <c r="E183">
        <v>15</v>
      </c>
      <c r="H183" s="11">
        <v>25000</v>
      </c>
      <c r="I183">
        <v>617000</v>
      </c>
      <c r="J183" s="41">
        <v>1300000</v>
      </c>
      <c r="K183" s="40">
        <f t="shared" si="9"/>
        <v>1534000</v>
      </c>
      <c r="L183" s="42" cm="1">
        <f t="array" ref="L183">_xlfn.IFS(K183&gt;300000,0.47,K183&gt;60000,0.45,K183&gt;35200,0.3,K183&gt;20200,0.24,K183&gt;=0,0.19)</f>
        <v>0.47</v>
      </c>
      <c r="M183" s="40">
        <f t="shared" si="10"/>
        <v>813020</v>
      </c>
      <c r="N183" s="28">
        <f t="shared" si="11"/>
        <v>16959597.199999999</v>
      </c>
      <c r="O183" s="28">
        <f t="shared" si="12"/>
        <v>22239368.856307361</v>
      </c>
      <c r="P183">
        <v>24</v>
      </c>
      <c r="Q183" t="s">
        <v>73</v>
      </c>
      <c r="R183" t="s">
        <v>913</v>
      </c>
    </row>
    <row r="184" spans="1:18" x14ac:dyDescent="0.45">
      <c r="A184">
        <v>1119</v>
      </c>
      <c r="B184" t="s">
        <v>790</v>
      </c>
      <c r="C184" t="s">
        <v>941</v>
      </c>
      <c r="D184" t="s">
        <v>963</v>
      </c>
      <c r="E184">
        <v>12</v>
      </c>
      <c r="H184" s="11">
        <v>24000</v>
      </c>
      <c r="I184">
        <v>592320</v>
      </c>
      <c r="J184" s="41">
        <v>1248000</v>
      </c>
      <c r="K184" s="40">
        <f t="shared" si="9"/>
        <v>1472640</v>
      </c>
      <c r="L184" s="42" cm="1">
        <f t="array" ref="L184">_xlfn.IFS(K184&gt;300000,0.47,K184&gt;60000,0.45,K184&gt;35200,0.3,K184&gt;20200,0.24,K184&gt;=0,0.19)</f>
        <v>0.47</v>
      </c>
      <c r="M184" s="40">
        <f t="shared" si="10"/>
        <v>780499.20000000007</v>
      </c>
      <c r="N184" s="28">
        <f t="shared" si="11"/>
        <v>16281213.312000001</v>
      </c>
      <c r="O184" s="28">
        <f t="shared" si="12"/>
        <v>21349794.102055069</v>
      </c>
      <c r="P184">
        <v>37</v>
      </c>
      <c r="Q184" t="s">
        <v>28</v>
      </c>
      <c r="R184" t="s">
        <v>147</v>
      </c>
    </row>
    <row r="185" spans="1:18" x14ac:dyDescent="0.45">
      <c r="A185">
        <v>1120</v>
      </c>
      <c r="B185" t="s">
        <v>790</v>
      </c>
      <c r="C185" t="s">
        <v>941</v>
      </c>
      <c r="D185" t="s">
        <v>964</v>
      </c>
      <c r="E185">
        <v>13</v>
      </c>
      <c r="H185" s="11">
        <v>24000</v>
      </c>
      <c r="I185">
        <v>592320</v>
      </c>
      <c r="J185" s="41">
        <v>1248000</v>
      </c>
      <c r="K185" s="40">
        <f t="shared" si="9"/>
        <v>1472640</v>
      </c>
      <c r="L185" s="42" cm="1">
        <f t="array" ref="L185">_xlfn.IFS(K185&gt;300000,0.47,K185&gt;60000,0.45,K185&gt;35200,0.3,K185&gt;20200,0.24,K185&gt;=0,0.19)</f>
        <v>0.47</v>
      </c>
      <c r="M185" s="40">
        <f t="shared" si="10"/>
        <v>780499.20000000007</v>
      </c>
      <c r="N185" s="28">
        <f t="shared" si="11"/>
        <v>16281213.312000001</v>
      </c>
      <c r="O185" s="28">
        <f t="shared" si="12"/>
        <v>21349794.102055069</v>
      </c>
      <c r="P185">
        <v>28</v>
      </c>
      <c r="Q185" t="s">
        <v>962</v>
      </c>
      <c r="R185" t="s">
        <v>677</v>
      </c>
    </row>
    <row r="186" spans="1:18" x14ac:dyDescent="0.45">
      <c r="A186">
        <v>1209</v>
      </c>
      <c r="B186" t="s">
        <v>790</v>
      </c>
      <c r="C186" t="s">
        <v>1061</v>
      </c>
      <c r="D186" t="s">
        <v>1068</v>
      </c>
      <c r="E186">
        <v>6</v>
      </c>
      <c r="H186" s="11">
        <v>24000</v>
      </c>
      <c r="I186">
        <v>592320</v>
      </c>
      <c r="J186" s="41">
        <v>1248000</v>
      </c>
      <c r="K186" s="40">
        <f t="shared" si="9"/>
        <v>1472640</v>
      </c>
      <c r="L186" s="42" cm="1">
        <f t="array" ref="L186">_xlfn.IFS(K186&gt;300000,0.47,K186&gt;60000,0.45,K186&gt;35200,0.3,K186&gt;20200,0.24,K186&gt;=0,0.19)</f>
        <v>0.47</v>
      </c>
      <c r="M186" s="40">
        <f t="shared" si="10"/>
        <v>780499.20000000007</v>
      </c>
      <c r="N186" s="28">
        <f t="shared" si="11"/>
        <v>16281213.312000001</v>
      </c>
      <c r="O186" s="28">
        <f t="shared" si="12"/>
        <v>21349794.102055069</v>
      </c>
      <c r="P186">
        <v>25</v>
      </c>
      <c r="Q186" t="s">
        <v>50</v>
      </c>
      <c r="R186" t="s">
        <v>1069</v>
      </c>
    </row>
    <row r="187" spans="1:18" x14ac:dyDescent="0.45">
      <c r="A187">
        <v>1281</v>
      </c>
      <c r="B187" t="s">
        <v>790</v>
      </c>
      <c r="C187" t="s">
        <v>1141</v>
      </c>
      <c r="D187" t="s">
        <v>1147</v>
      </c>
      <c r="E187">
        <v>5</v>
      </c>
      <c r="H187" s="11">
        <v>24000</v>
      </c>
      <c r="I187">
        <v>592320</v>
      </c>
      <c r="J187" s="41">
        <v>1248000</v>
      </c>
      <c r="K187" s="40">
        <f t="shared" si="9"/>
        <v>1472640</v>
      </c>
      <c r="L187" s="42" cm="1">
        <f t="array" ref="L187">_xlfn.IFS(K187&gt;300000,0.47,K187&gt;60000,0.45,K187&gt;35200,0.3,K187&gt;20200,0.24,K187&gt;=0,0.19)</f>
        <v>0.47</v>
      </c>
      <c r="M187" s="40">
        <f t="shared" si="10"/>
        <v>780499.20000000007</v>
      </c>
      <c r="N187" s="28">
        <f t="shared" si="11"/>
        <v>16281213.312000001</v>
      </c>
      <c r="O187" s="28">
        <f t="shared" si="12"/>
        <v>21349794.102055069</v>
      </c>
      <c r="P187">
        <v>34</v>
      </c>
      <c r="Q187" t="s">
        <v>270</v>
      </c>
      <c r="R187" t="s">
        <v>677</v>
      </c>
    </row>
    <row r="188" spans="1:18" x14ac:dyDescent="0.45">
      <c r="A188">
        <v>1306</v>
      </c>
      <c r="B188" t="s">
        <v>790</v>
      </c>
      <c r="C188" t="s">
        <v>1173</v>
      </c>
      <c r="D188" t="s">
        <v>1175</v>
      </c>
      <c r="E188">
        <v>2</v>
      </c>
      <c r="H188" s="11">
        <v>24000</v>
      </c>
      <c r="I188">
        <v>592320</v>
      </c>
      <c r="J188" s="41">
        <v>1248000</v>
      </c>
      <c r="K188" s="40">
        <f t="shared" si="9"/>
        <v>1472640</v>
      </c>
      <c r="L188" s="42" cm="1">
        <f t="array" ref="L188">_xlfn.IFS(K188&gt;300000,0.47,K188&gt;60000,0.45,K188&gt;35200,0.3,K188&gt;20200,0.24,K188&gt;=0,0.19)</f>
        <v>0.47</v>
      </c>
      <c r="M188" s="40">
        <f t="shared" si="10"/>
        <v>780499.20000000007</v>
      </c>
      <c r="N188" s="28">
        <f t="shared" si="11"/>
        <v>16281213.312000001</v>
      </c>
      <c r="O188" s="28">
        <f t="shared" si="12"/>
        <v>21349794.102055069</v>
      </c>
      <c r="P188">
        <v>24</v>
      </c>
      <c r="Q188" t="s">
        <v>70</v>
      </c>
      <c r="R188" t="s">
        <v>677</v>
      </c>
    </row>
    <row r="189" spans="1:18" x14ac:dyDescent="0.45">
      <c r="A189">
        <v>1443</v>
      </c>
      <c r="B189" t="s">
        <v>790</v>
      </c>
      <c r="C189" t="s">
        <v>1316</v>
      </c>
      <c r="D189" t="s">
        <v>1327</v>
      </c>
      <c r="E189">
        <v>10</v>
      </c>
      <c r="H189" s="11">
        <v>24000</v>
      </c>
      <c r="I189">
        <v>592320</v>
      </c>
      <c r="J189" s="41">
        <v>1248000</v>
      </c>
      <c r="K189" s="40">
        <f t="shared" si="9"/>
        <v>1472640</v>
      </c>
      <c r="L189" s="42" cm="1">
        <f t="array" ref="L189">_xlfn.IFS(K189&gt;300000,0.47,K189&gt;60000,0.45,K189&gt;35200,0.3,K189&gt;20200,0.24,K189&gt;=0,0.19)</f>
        <v>0.47</v>
      </c>
      <c r="M189" s="40">
        <f t="shared" si="10"/>
        <v>780499.20000000007</v>
      </c>
      <c r="N189" s="28">
        <f t="shared" si="11"/>
        <v>16281213.312000001</v>
      </c>
      <c r="O189" s="28">
        <f t="shared" si="12"/>
        <v>21349794.102055069</v>
      </c>
      <c r="P189">
        <v>24</v>
      </c>
      <c r="Q189" t="s">
        <v>17</v>
      </c>
      <c r="R189" t="s">
        <v>57</v>
      </c>
    </row>
    <row r="190" spans="1:18" x14ac:dyDescent="0.45">
      <c r="A190">
        <v>1476</v>
      </c>
      <c r="B190" t="s">
        <v>790</v>
      </c>
      <c r="C190" t="s">
        <v>1346</v>
      </c>
      <c r="D190" t="s">
        <v>1361</v>
      </c>
      <c r="E190">
        <v>16</v>
      </c>
      <c r="H190" s="11">
        <v>24000</v>
      </c>
      <c r="I190">
        <v>592320</v>
      </c>
      <c r="J190" s="41">
        <v>1248000</v>
      </c>
      <c r="K190" s="40">
        <f t="shared" si="9"/>
        <v>1472640</v>
      </c>
      <c r="L190" s="42" cm="1">
        <f t="array" ref="L190">_xlfn.IFS(K190&gt;300000,0.47,K190&gt;60000,0.45,K190&gt;35200,0.3,K190&gt;20200,0.24,K190&gt;=0,0.19)</f>
        <v>0.47</v>
      </c>
      <c r="M190" s="40">
        <f t="shared" si="10"/>
        <v>780499.20000000007</v>
      </c>
      <c r="N190" s="28">
        <f t="shared" si="11"/>
        <v>16281213.312000001</v>
      </c>
      <c r="O190" s="28">
        <f t="shared" si="12"/>
        <v>21349794.102055069</v>
      </c>
      <c r="P190">
        <v>33</v>
      </c>
      <c r="Q190" t="s">
        <v>26</v>
      </c>
      <c r="R190" t="s">
        <v>317</v>
      </c>
    </row>
    <row r="191" spans="1:18" x14ac:dyDescent="0.45">
      <c r="A191">
        <v>1477</v>
      </c>
      <c r="B191" t="s">
        <v>790</v>
      </c>
      <c r="C191" t="s">
        <v>1346</v>
      </c>
      <c r="D191" t="s">
        <v>1362</v>
      </c>
      <c r="E191">
        <v>17</v>
      </c>
      <c r="H191" s="11">
        <v>24000</v>
      </c>
      <c r="I191">
        <v>592320</v>
      </c>
      <c r="J191" s="41">
        <v>1248000</v>
      </c>
      <c r="K191" s="40">
        <f t="shared" si="9"/>
        <v>1472640</v>
      </c>
      <c r="L191" s="42" cm="1">
        <f t="array" ref="L191">_xlfn.IFS(K191&gt;300000,0.47,K191&gt;60000,0.45,K191&gt;35200,0.3,K191&gt;20200,0.24,K191&gt;=0,0.19)</f>
        <v>0.47</v>
      </c>
      <c r="M191" s="40">
        <f t="shared" si="10"/>
        <v>780499.20000000007</v>
      </c>
      <c r="N191" s="28">
        <f t="shared" si="11"/>
        <v>16281213.312000001</v>
      </c>
      <c r="O191" s="28">
        <f t="shared" si="12"/>
        <v>21349794.102055069</v>
      </c>
      <c r="P191">
        <v>24</v>
      </c>
      <c r="Q191" t="s">
        <v>61</v>
      </c>
      <c r="R191" t="s">
        <v>451</v>
      </c>
    </row>
    <row r="192" spans="1:18" x14ac:dyDescent="0.45">
      <c r="A192">
        <v>1515</v>
      </c>
      <c r="B192" t="s">
        <v>790</v>
      </c>
      <c r="C192" t="s">
        <v>1401</v>
      </c>
      <c r="D192" t="s">
        <v>1405</v>
      </c>
      <c r="E192">
        <v>4</v>
      </c>
      <c r="H192" s="11">
        <v>24000</v>
      </c>
      <c r="I192">
        <v>592320</v>
      </c>
      <c r="J192" s="41">
        <v>1248000</v>
      </c>
      <c r="K192" s="40">
        <f t="shared" si="9"/>
        <v>1472640</v>
      </c>
      <c r="L192" s="42" cm="1">
        <f t="array" ref="L192">_xlfn.IFS(K192&gt;300000,0.47,K192&gt;60000,0.45,K192&gt;35200,0.3,K192&gt;20200,0.24,K192&gt;=0,0.19)</f>
        <v>0.47</v>
      </c>
      <c r="M192" s="40">
        <f t="shared" si="10"/>
        <v>780499.20000000007</v>
      </c>
      <c r="N192" s="28">
        <f t="shared" si="11"/>
        <v>16281213.312000001</v>
      </c>
      <c r="O192" s="28">
        <f t="shared" si="12"/>
        <v>21349794.102055069</v>
      </c>
      <c r="P192">
        <v>28</v>
      </c>
      <c r="Q192" t="s">
        <v>26</v>
      </c>
      <c r="R192" t="s">
        <v>677</v>
      </c>
    </row>
    <row r="193" spans="1:18" x14ac:dyDescent="0.45">
      <c r="A193">
        <v>1558</v>
      </c>
      <c r="B193" t="s">
        <v>790</v>
      </c>
      <c r="C193" t="s">
        <v>2063</v>
      </c>
      <c r="D193" t="s">
        <v>2027</v>
      </c>
      <c r="E193">
        <v>1</v>
      </c>
      <c r="H193" s="11">
        <v>24000</v>
      </c>
      <c r="J193" s="41">
        <v>1248000</v>
      </c>
      <c r="K193" s="40">
        <f t="shared" si="9"/>
        <v>1472640</v>
      </c>
      <c r="L193" s="42" cm="1">
        <f t="array" ref="L193">_xlfn.IFS(K193&gt;300000,0.47,K193&gt;60000,0.45,K193&gt;35200,0.3,K193&gt;20200,0.24,K193&gt;=0,0.19)</f>
        <v>0.47</v>
      </c>
      <c r="M193" s="40">
        <f t="shared" si="10"/>
        <v>780499.20000000007</v>
      </c>
      <c r="N193" s="28">
        <f t="shared" si="11"/>
        <v>16281213.312000001</v>
      </c>
      <c r="O193" s="28">
        <f t="shared" si="12"/>
        <v>21349794.102055069</v>
      </c>
      <c r="P193">
        <v>28</v>
      </c>
      <c r="Q193" t="s">
        <v>20</v>
      </c>
      <c r="R193" t="s">
        <v>677</v>
      </c>
    </row>
    <row r="194" spans="1:18" x14ac:dyDescent="0.45">
      <c r="A194">
        <v>1537</v>
      </c>
      <c r="B194" t="s">
        <v>1966</v>
      </c>
      <c r="C194" t="s">
        <v>1427</v>
      </c>
      <c r="D194" t="s">
        <v>1428</v>
      </c>
      <c r="E194">
        <v>1</v>
      </c>
      <c r="H194" s="11">
        <v>24000</v>
      </c>
      <c r="I194">
        <v>592320</v>
      </c>
      <c r="J194" s="41">
        <v>1248000</v>
      </c>
      <c r="K194" s="40">
        <f t="shared" ref="K194:K257" si="13">J194*$T$5</f>
        <v>1472640</v>
      </c>
      <c r="L194" s="42" cm="1">
        <f t="array" ref="L194">_xlfn.IFS(K194&gt;300000,0.47,K194&gt;60000,0.45,K194&gt;35200,0.3,K194&gt;20200,0.24,K194&gt;=0,0.19)</f>
        <v>0.47</v>
      </c>
      <c r="M194" s="40">
        <f t="shared" ref="M194:M257" si="14">K194*(1-L194)</f>
        <v>780499.20000000007</v>
      </c>
      <c r="N194" s="28">
        <f t="shared" ref="N194:N257" si="15">M194*$T$7</f>
        <v>16281213.312000001</v>
      </c>
      <c r="O194" s="28">
        <f t="shared" ref="O194:O257" si="16">M194*$T$10*$T$7</f>
        <v>21349794.102055069</v>
      </c>
      <c r="P194">
        <v>24</v>
      </c>
      <c r="Q194" t="s">
        <v>26</v>
      </c>
      <c r="R194" t="s">
        <v>677</v>
      </c>
    </row>
    <row r="195" spans="1:18" x14ac:dyDescent="0.45">
      <c r="A195">
        <v>1610</v>
      </c>
      <c r="B195" t="s">
        <v>1966</v>
      </c>
      <c r="C195" t="s">
        <v>2069</v>
      </c>
      <c r="D195" t="s">
        <v>2112</v>
      </c>
      <c r="E195">
        <v>1</v>
      </c>
      <c r="H195" s="11">
        <v>24000</v>
      </c>
      <c r="J195" s="41">
        <v>1248000</v>
      </c>
      <c r="K195" s="40">
        <f t="shared" si="13"/>
        <v>1472640</v>
      </c>
      <c r="L195" s="42" cm="1">
        <f t="array" ref="L195">_xlfn.IFS(K195&gt;300000,0.47,K195&gt;60000,0.45,K195&gt;35200,0.3,K195&gt;20200,0.24,K195&gt;=0,0.19)</f>
        <v>0.47</v>
      </c>
      <c r="M195" s="40">
        <f t="shared" si="14"/>
        <v>780499.20000000007</v>
      </c>
      <c r="N195" s="28">
        <f t="shared" si="15"/>
        <v>16281213.312000001</v>
      </c>
      <c r="O195" s="28">
        <f t="shared" si="16"/>
        <v>21349794.102055069</v>
      </c>
      <c r="P195">
        <v>32</v>
      </c>
      <c r="Q195" t="s">
        <v>63</v>
      </c>
      <c r="R195" t="s">
        <v>886</v>
      </c>
    </row>
    <row r="196" spans="1:18" x14ac:dyDescent="0.45">
      <c r="A196">
        <v>1688</v>
      </c>
      <c r="B196" t="s">
        <v>1966</v>
      </c>
      <c r="C196" t="s">
        <v>2072</v>
      </c>
      <c r="D196" t="s">
        <v>2193</v>
      </c>
      <c r="E196">
        <v>3</v>
      </c>
      <c r="H196" s="11">
        <v>24000</v>
      </c>
      <c r="J196" s="41">
        <v>1248000</v>
      </c>
      <c r="K196" s="40">
        <f t="shared" si="13"/>
        <v>1472640</v>
      </c>
      <c r="L196" s="42" cm="1">
        <f t="array" ref="L196">_xlfn.IFS(K196&gt;300000,0.47,K196&gt;60000,0.45,K196&gt;35200,0.3,K196&gt;20200,0.24,K196&gt;=0,0.19)</f>
        <v>0.47</v>
      </c>
      <c r="M196" s="40">
        <f t="shared" si="14"/>
        <v>780499.20000000007</v>
      </c>
      <c r="N196" s="28">
        <f t="shared" si="15"/>
        <v>16281213.312000001</v>
      </c>
      <c r="O196" s="28">
        <f t="shared" si="16"/>
        <v>21349794.102055069</v>
      </c>
      <c r="P196">
        <v>23</v>
      </c>
      <c r="Q196" t="s">
        <v>105</v>
      </c>
      <c r="R196" t="s">
        <v>18</v>
      </c>
    </row>
    <row r="197" spans="1:18" x14ac:dyDescent="0.45">
      <c r="A197">
        <v>1227</v>
      </c>
      <c r="B197" t="s">
        <v>790</v>
      </c>
      <c r="C197" t="s">
        <v>1087</v>
      </c>
      <c r="D197" t="s">
        <v>1088</v>
      </c>
      <c r="E197">
        <v>1</v>
      </c>
      <c r="H197" s="11">
        <v>23000</v>
      </c>
      <c r="I197">
        <v>567640</v>
      </c>
      <c r="J197" s="41">
        <v>1196000</v>
      </c>
      <c r="K197" s="40">
        <f t="shared" si="13"/>
        <v>1411280</v>
      </c>
      <c r="L197" s="42" cm="1">
        <f t="array" ref="L197">_xlfn.IFS(K197&gt;300000,0.47,K197&gt;60000,0.45,K197&gt;35200,0.3,K197&gt;20200,0.24,K197&gt;=0,0.19)</f>
        <v>0.47</v>
      </c>
      <c r="M197" s="40">
        <f t="shared" si="14"/>
        <v>747978.4</v>
      </c>
      <c r="N197" s="28">
        <f t="shared" si="15"/>
        <v>15602829.424000001</v>
      </c>
      <c r="O197" s="28">
        <f t="shared" si="16"/>
        <v>20460219.347802773</v>
      </c>
      <c r="P197">
        <v>29</v>
      </c>
      <c r="Q197" t="s">
        <v>70</v>
      </c>
      <c r="R197" t="s">
        <v>104</v>
      </c>
    </row>
    <row r="198" spans="1:18" x14ac:dyDescent="0.45">
      <c r="A198">
        <v>1228</v>
      </c>
      <c r="B198" t="s">
        <v>790</v>
      </c>
      <c r="C198" t="s">
        <v>1087</v>
      </c>
      <c r="D198" t="s">
        <v>1089</v>
      </c>
      <c r="E198">
        <v>2</v>
      </c>
      <c r="H198" s="11">
        <v>23000</v>
      </c>
      <c r="I198">
        <v>567640</v>
      </c>
      <c r="J198" s="41">
        <v>1196000</v>
      </c>
      <c r="K198" s="40">
        <f t="shared" si="13"/>
        <v>1411280</v>
      </c>
      <c r="L198" s="42" cm="1">
        <f t="array" ref="L198">_xlfn.IFS(K198&gt;300000,0.47,K198&gt;60000,0.45,K198&gt;35200,0.3,K198&gt;20200,0.24,K198&gt;=0,0.19)</f>
        <v>0.47</v>
      </c>
      <c r="M198" s="40">
        <f t="shared" si="14"/>
        <v>747978.4</v>
      </c>
      <c r="N198" s="28">
        <f t="shared" si="15"/>
        <v>15602829.424000001</v>
      </c>
      <c r="O198" s="28">
        <f t="shared" si="16"/>
        <v>20460219.347802773</v>
      </c>
      <c r="P198">
        <v>30</v>
      </c>
      <c r="Q198" t="s">
        <v>50</v>
      </c>
      <c r="R198" t="s">
        <v>677</v>
      </c>
    </row>
    <row r="199" spans="1:18" x14ac:dyDescent="0.45">
      <c r="A199">
        <v>1429</v>
      </c>
      <c r="B199" t="s">
        <v>790</v>
      </c>
      <c r="C199" t="s">
        <v>1287</v>
      </c>
      <c r="D199" t="s">
        <v>1311</v>
      </c>
      <c r="E199">
        <v>23</v>
      </c>
      <c r="H199" s="11">
        <v>23000</v>
      </c>
      <c r="I199">
        <v>567640</v>
      </c>
      <c r="J199" s="41">
        <v>1196000</v>
      </c>
      <c r="K199" s="40">
        <f t="shared" si="13"/>
        <v>1411280</v>
      </c>
      <c r="L199" s="42" cm="1">
        <f t="array" ref="L199">_xlfn.IFS(K199&gt;300000,0.47,K199&gt;60000,0.45,K199&gt;35200,0.3,K199&gt;20200,0.24,K199&gt;=0,0.19)</f>
        <v>0.47</v>
      </c>
      <c r="M199" s="40">
        <f t="shared" si="14"/>
        <v>747978.4</v>
      </c>
      <c r="N199" s="28">
        <f t="shared" si="15"/>
        <v>15602829.424000001</v>
      </c>
      <c r="O199" s="28">
        <f t="shared" si="16"/>
        <v>20460219.347802773</v>
      </c>
      <c r="P199">
        <v>24</v>
      </c>
      <c r="Q199" t="s">
        <v>70</v>
      </c>
      <c r="R199" t="s">
        <v>18</v>
      </c>
    </row>
    <row r="200" spans="1:18" x14ac:dyDescent="0.45">
      <c r="A200">
        <v>1444</v>
      </c>
      <c r="B200" t="s">
        <v>790</v>
      </c>
      <c r="C200" t="s">
        <v>1316</v>
      </c>
      <c r="D200" t="s">
        <v>1328</v>
      </c>
      <c r="E200">
        <v>11</v>
      </c>
      <c r="H200" s="11">
        <v>23000</v>
      </c>
      <c r="I200">
        <v>567640</v>
      </c>
      <c r="J200" s="41">
        <v>1196000</v>
      </c>
      <c r="K200" s="40">
        <f t="shared" si="13"/>
        <v>1411280</v>
      </c>
      <c r="L200" s="42" cm="1">
        <f t="array" ref="L200">_xlfn.IFS(K200&gt;300000,0.47,K200&gt;60000,0.45,K200&gt;35200,0.3,K200&gt;20200,0.24,K200&gt;=0,0.19)</f>
        <v>0.47</v>
      </c>
      <c r="M200" s="40">
        <f t="shared" si="14"/>
        <v>747978.4</v>
      </c>
      <c r="N200" s="28">
        <f t="shared" si="15"/>
        <v>15602829.424000001</v>
      </c>
      <c r="O200" s="28">
        <f t="shared" si="16"/>
        <v>20460219.347802773</v>
      </c>
      <c r="P200">
        <v>30</v>
      </c>
      <c r="Q200" t="s">
        <v>59</v>
      </c>
      <c r="R200" t="s">
        <v>1329</v>
      </c>
    </row>
    <row r="201" spans="1:18" x14ac:dyDescent="0.45">
      <c r="A201">
        <v>1478</v>
      </c>
      <c r="B201" t="s">
        <v>790</v>
      </c>
      <c r="C201" t="s">
        <v>1346</v>
      </c>
      <c r="D201" t="s">
        <v>1363</v>
      </c>
      <c r="E201">
        <v>18</v>
      </c>
      <c r="H201" s="11">
        <v>23000</v>
      </c>
      <c r="I201">
        <v>567640</v>
      </c>
      <c r="J201" s="41">
        <v>1196000</v>
      </c>
      <c r="K201" s="40">
        <f t="shared" si="13"/>
        <v>1411280</v>
      </c>
      <c r="L201" s="42" cm="1">
        <f t="array" ref="L201">_xlfn.IFS(K201&gt;300000,0.47,K201&gt;60000,0.45,K201&gt;35200,0.3,K201&gt;20200,0.24,K201&gt;=0,0.19)</f>
        <v>0.47</v>
      </c>
      <c r="M201" s="40">
        <f t="shared" si="14"/>
        <v>747978.4</v>
      </c>
      <c r="N201" s="28">
        <f t="shared" si="15"/>
        <v>15602829.424000001</v>
      </c>
      <c r="O201" s="28">
        <f t="shared" si="16"/>
        <v>20460219.347802773</v>
      </c>
      <c r="P201">
        <v>28</v>
      </c>
      <c r="Q201" t="s">
        <v>72</v>
      </c>
      <c r="R201" t="s">
        <v>677</v>
      </c>
    </row>
    <row r="202" spans="1:18" x14ac:dyDescent="0.45">
      <c r="A202">
        <v>1635</v>
      </c>
      <c r="B202" t="s">
        <v>1966</v>
      </c>
      <c r="C202" t="s">
        <v>2070</v>
      </c>
      <c r="D202" t="s">
        <v>2138</v>
      </c>
      <c r="E202">
        <v>2</v>
      </c>
      <c r="H202" s="11">
        <v>23000</v>
      </c>
      <c r="J202" s="41">
        <v>1196000</v>
      </c>
      <c r="K202" s="40">
        <f t="shared" si="13"/>
        <v>1411280</v>
      </c>
      <c r="L202" s="42" cm="1">
        <f t="array" ref="L202">_xlfn.IFS(K202&gt;300000,0.47,K202&gt;60000,0.45,K202&gt;35200,0.3,K202&gt;20200,0.24,K202&gt;=0,0.19)</f>
        <v>0.47</v>
      </c>
      <c r="M202" s="40">
        <f t="shared" si="14"/>
        <v>747978.4</v>
      </c>
      <c r="N202" s="28">
        <f t="shared" si="15"/>
        <v>15602829.424000001</v>
      </c>
      <c r="O202" s="28">
        <f t="shared" si="16"/>
        <v>20460219.347802773</v>
      </c>
      <c r="P202">
        <v>31</v>
      </c>
      <c r="Q202" t="s">
        <v>40</v>
      </c>
      <c r="R202" t="s">
        <v>677</v>
      </c>
    </row>
    <row r="203" spans="1:18" x14ac:dyDescent="0.45">
      <c r="A203">
        <v>1006</v>
      </c>
      <c r="B203" t="s">
        <v>790</v>
      </c>
      <c r="C203" t="s">
        <v>791</v>
      </c>
      <c r="D203" t="s">
        <v>821</v>
      </c>
      <c r="E203">
        <v>24</v>
      </c>
      <c r="H203" s="11">
        <v>22000</v>
      </c>
      <c r="I203">
        <v>542960</v>
      </c>
      <c r="J203" s="41">
        <v>1144000</v>
      </c>
      <c r="K203" s="40">
        <f t="shared" si="13"/>
        <v>1349920</v>
      </c>
      <c r="L203" s="42" cm="1">
        <f t="array" ref="L203">_xlfn.IFS(K203&gt;300000,0.47,K203&gt;60000,0.45,K203&gt;35200,0.3,K203&gt;20200,0.24,K203&gt;=0,0.19)</f>
        <v>0.47</v>
      </c>
      <c r="M203" s="40">
        <f t="shared" si="14"/>
        <v>715457.60000000009</v>
      </c>
      <c r="N203" s="28">
        <f t="shared" si="15"/>
        <v>14924445.536000002</v>
      </c>
      <c r="O203" s="28">
        <f t="shared" si="16"/>
        <v>19570644.593550481</v>
      </c>
      <c r="P203">
        <v>18</v>
      </c>
      <c r="Q203" t="s">
        <v>26</v>
      </c>
      <c r="R203" t="s">
        <v>317</v>
      </c>
    </row>
    <row r="204" spans="1:18" x14ac:dyDescent="0.45">
      <c r="A204">
        <v>1041</v>
      </c>
      <c r="B204" t="s">
        <v>790</v>
      </c>
      <c r="C204" t="s">
        <v>852</v>
      </c>
      <c r="D204" t="s">
        <v>861</v>
      </c>
      <c r="E204">
        <v>9</v>
      </c>
      <c r="H204" s="11">
        <v>22000</v>
      </c>
      <c r="I204">
        <v>542960</v>
      </c>
      <c r="J204" s="41">
        <v>1144000</v>
      </c>
      <c r="K204" s="40">
        <f t="shared" si="13"/>
        <v>1349920</v>
      </c>
      <c r="L204" s="42" cm="1">
        <f t="array" ref="L204">_xlfn.IFS(K204&gt;300000,0.47,K204&gt;60000,0.45,K204&gt;35200,0.3,K204&gt;20200,0.24,K204&gt;=0,0.19)</f>
        <v>0.47</v>
      </c>
      <c r="M204" s="40">
        <f t="shared" si="14"/>
        <v>715457.60000000009</v>
      </c>
      <c r="N204" s="28">
        <f t="shared" si="15"/>
        <v>14924445.536000002</v>
      </c>
      <c r="O204" s="28">
        <f t="shared" si="16"/>
        <v>19570644.593550481</v>
      </c>
      <c r="P204">
        <v>31</v>
      </c>
      <c r="Q204" t="s">
        <v>26</v>
      </c>
      <c r="R204" t="s">
        <v>677</v>
      </c>
    </row>
    <row r="205" spans="1:18" x14ac:dyDescent="0.45">
      <c r="A205">
        <v>1479</v>
      </c>
      <c r="B205" t="s">
        <v>790</v>
      </c>
      <c r="C205" t="s">
        <v>1346</v>
      </c>
      <c r="D205" t="s">
        <v>1364</v>
      </c>
      <c r="E205">
        <v>19</v>
      </c>
      <c r="H205" s="11">
        <v>22000</v>
      </c>
      <c r="I205">
        <v>542960</v>
      </c>
      <c r="J205" s="41">
        <v>1144000</v>
      </c>
      <c r="K205" s="40">
        <f t="shared" si="13"/>
        <v>1349920</v>
      </c>
      <c r="L205" s="42" cm="1">
        <f t="array" ref="L205">_xlfn.IFS(K205&gt;300000,0.47,K205&gt;60000,0.45,K205&gt;35200,0.3,K205&gt;20200,0.24,K205&gt;=0,0.19)</f>
        <v>0.47</v>
      </c>
      <c r="M205" s="40">
        <f t="shared" si="14"/>
        <v>715457.60000000009</v>
      </c>
      <c r="N205" s="28">
        <f t="shared" si="15"/>
        <v>14924445.536000002</v>
      </c>
      <c r="O205" s="28">
        <f t="shared" si="16"/>
        <v>19570644.593550481</v>
      </c>
      <c r="P205">
        <v>28</v>
      </c>
      <c r="Q205" t="s">
        <v>70</v>
      </c>
      <c r="R205" t="s">
        <v>975</v>
      </c>
    </row>
    <row r="206" spans="1:18" x14ac:dyDescent="0.45">
      <c r="A206">
        <v>1480</v>
      </c>
      <c r="B206" t="s">
        <v>790</v>
      </c>
      <c r="C206" t="s">
        <v>1346</v>
      </c>
      <c r="D206" t="s">
        <v>1365</v>
      </c>
      <c r="E206">
        <v>20</v>
      </c>
      <c r="H206" s="11">
        <v>22000</v>
      </c>
      <c r="I206">
        <v>542960</v>
      </c>
      <c r="J206" s="41">
        <v>1144000</v>
      </c>
      <c r="K206" s="40">
        <f t="shared" si="13"/>
        <v>1349920</v>
      </c>
      <c r="L206" s="42" cm="1">
        <f t="array" ref="L206">_xlfn.IFS(K206&gt;300000,0.47,K206&gt;60000,0.45,K206&gt;35200,0.3,K206&gt;20200,0.24,K206&gt;=0,0.19)</f>
        <v>0.47</v>
      </c>
      <c r="M206" s="40">
        <f t="shared" si="14"/>
        <v>715457.60000000009</v>
      </c>
      <c r="N206" s="28">
        <f t="shared" si="15"/>
        <v>14924445.536000002</v>
      </c>
      <c r="O206" s="28">
        <f t="shared" si="16"/>
        <v>19570644.593550481</v>
      </c>
      <c r="P206">
        <v>22</v>
      </c>
      <c r="Q206" t="s">
        <v>73</v>
      </c>
      <c r="R206" t="s">
        <v>197</v>
      </c>
    </row>
    <row r="207" spans="1:18" x14ac:dyDescent="0.45">
      <c r="A207">
        <v>1042</v>
      </c>
      <c r="B207" t="s">
        <v>790</v>
      </c>
      <c r="C207" t="s">
        <v>852</v>
      </c>
      <c r="D207" t="s">
        <v>862</v>
      </c>
      <c r="E207">
        <v>10</v>
      </c>
      <c r="H207" s="11">
        <v>21000</v>
      </c>
      <c r="I207">
        <v>518280</v>
      </c>
      <c r="J207" s="41">
        <v>1092000</v>
      </c>
      <c r="K207" s="40">
        <f t="shared" si="13"/>
        <v>1288560</v>
      </c>
      <c r="L207" s="42" cm="1">
        <f t="array" ref="L207">_xlfn.IFS(K207&gt;300000,0.47,K207&gt;60000,0.45,K207&gt;35200,0.3,K207&gt;20200,0.24,K207&gt;=0,0.19)</f>
        <v>0.47</v>
      </c>
      <c r="M207" s="40">
        <f t="shared" si="14"/>
        <v>682936.8</v>
      </c>
      <c r="N207" s="28">
        <f t="shared" si="15"/>
        <v>14246061.648</v>
      </c>
      <c r="O207" s="28">
        <f t="shared" si="16"/>
        <v>18681069.839298189</v>
      </c>
      <c r="P207">
        <v>26</v>
      </c>
      <c r="Q207" t="s">
        <v>863</v>
      </c>
      <c r="R207" t="s">
        <v>677</v>
      </c>
    </row>
    <row r="208" spans="1:18" x14ac:dyDescent="0.45">
      <c r="A208">
        <v>1121</v>
      </c>
      <c r="B208" t="s">
        <v>790</v>
      </c>
      <c r="C208" t="s">
        <v>941</v>
      </c>
      <c r="D208" t="s">
        <v>965</v>
      </c>
      <c r="E208">
        <v>14</v>
      </c>
      <c r="H208" s="11">
        <v>21000</v>
      </c>
      <c r="I208">
        <v>518280</v>
      </c>
      <c r="J208" s="41">
        <v>1092000</v>
      </c>
      <c r="K208" s="40">
        <f t="shared" si="13"/>
        <v>1288560</v>
      </c>
      <c r="L208" s="42" cm="1">
        <f t="array" ref="L208">_xlfn.IFS(K208&gt;300000,0.47,K208&gt;60000,0.45,K208&gt;35200,0.3,K208&gt;20200,0.24,K208&gt;=0,0.19)</f>
        <v>0.47</v>
      </c>
      <c r="M208" s="40">
        <f t="shared" si="14"/>
        <v>682936.8</v>
      </c>
      <c r="N208" s="28">
        <f t="shared" si="15"/>
        <v>14246061.648</v>
      </c>
      <c r="O208" s="28">
        <f t="shared" si="16"/>
        <v>18681069.839298189</v>
      </c>
      <c r="P208">
        <v>31</v>
      </c>
      <c r="Q208" t="s">
        <v>952</v>
      </c>
      <c r="R208" t="s">
        <v>677</v>
      </c>
    </row>
    <row r="209" spans="1:18" x14ac:dyDescent="0.45">
      <c r="A209">
        <v>1142</v>
      </c>
      <c r="B209" t="s">
        <v>790</v>
      </c>
      <c r="C209" t="s">
        <v>983</v>
      </c>
      <c r="D209" t="s">
        <v>993</v>
      </c>
      <c r="E209">
        <v>9</v>
      </c>
      <c r="H209" s="11">
        <v>21000</v>
      </c>
      <c r="I209">
        <v>518280</v>
      </c>
      <c r="J209" s="41">
        <v>1092000</v>
      </c>
      <c r="K209" s="40">
        <f t="shared" si="13"/>
        <v>1288560</v>
      </c>
      <c r="L209" s="42" cm="1">
        <f t="array" ref="L209">_xlfn.IFS(K209&gt;300000,0.47,K209&gt;60000,0.45,K209&gt;35200,0.3,K209&gt;20200,0.24,K209&gt;=0,0.19)</f>
        <v>0.47</v>
      </c>
      <c r="M209" s="40">
        <f t="shared" si="14"/>
        <v>682936.8</v>
      </c>
      <c r="N209" s="28">
        <f t="shared" si="15"/>
        <v>14246061.648</v>
      </c>
      <c r="O209" s="28">
        <f t="shared" si="16"/>
        <v>18681069.839298189</v>
      </c>
      <c r="P209">
        <v>25</v>
      </c>
      <c r="Q209" t="s">
        <v>17</v>
      </c>
      <c r="R209" t="s">
        <v>994</v>
      </c>
    </row>
    <row r="210" spans="1:18" x14ac:dyDescent="0.45">
      <c r="A210">
        <v>1143</v>
      </c>
      <c r="B210" t="s">
        <v>790</v>
      </c>
      <c r="C210" t="s">
        <v>983</v>
      </c>
      <c r="D210" t="s">
        <v>995</v>
      </c>
      <c r="E210">
        <v>10</v>
      </c>
      <c r="H210" s="11">
        <v>21000</v>
      </c>
      <c r="I210">
        <v>518280</v>
      </c>
      <c r="J210" s="41">
        <v>1092000</v>
      </c>
      <c r="K210" s="40">
        <f t="shared" si="13"/>
        <v>1288560</v>
      </c>
      <c r="L210" s="42" cm="1">
        <f t="array" ref="L210">_xlfn.IFS(K210&gt;300000,0.47,K210&gt;60000,0.45,K210&gt;35200,0.3,K210&gt;20200,0.24,K210&gt;=0,0.19)</f>
        <v>0.47</v>
      </c>
      <c r="M210" s="40">
        <f t="shared" si="14"/>
        <v>682936.8</v>
      </c>
      <c r="N210" s="28">
        <f t="shared" si="15"/>
        <v>14246061.648</v>
      </c>
      <c r="O210" s="28">
        <f t="shared" si="16"/>
        <v>18681069.839298189</v>
      </c>
      <c r="P210">
        <v>29</v>
      </c>
      <c r="Q210" t="s">
        <v>17</v>
      </c>
      <c r="R210" t="s">
        <v>401</v>
      </c>
    </row>
    <row r="211" spans="1:18" x14ac:dyDescent="0.45">
      <c r="A211">
        <v>1144</v>
      </c>
      <c r="B211" t="s">
        <v>790</v>
      </c>
      <c r="C211" t="s">
        <v>983</v>
      </c>
      <c r="D211" t="s">
        <v>996</v>
      </c>
      <c r="E211">
        <v>11</v>
      </c>
      <c r="H211" s="11">
        <v>21000</v>
      </c>
      <c r="I211">
        <v>518280</v>
      </c>
      <c r="J211" s="41">
        <v>1092000</v>
      </c>
      <c r="K211" s="40">
        <f t="shared" si="13"/>
        <v>1288560</v>
      </c>
      <c r="L211" s="42" cm="1">
        <f t="array" ref="L211">_xlfn.IFS(K211&gt;300000,0.47,K211&gt;60000,0.45,K211&gt;35200,0.3,K211&gt;20200,0.24,K211&gt;=0,0.19)</f>
        <v>0.47</v>
      </c>
      <c r="M211" s="40">
        <f t="shared" si="14"/>
        <v>682936.8</v>
      </c>
      <c r="N211" s="28">
        <f t="shared" si="15"/>
        <v>14246061.648</v>
      </c>
      <c r="O211" s="28">
        <f t="shared" si="16"/>
        <v>18681069.839298189</v>
      </c>
      <c r="P211">
        <v>34</v>
      </c>
      <c r="Q211" t="s">
        <v>40</v>
      </c>
      <c r="R211" t="s">
        <v>677</v>
      </c>
    </row>
    <row r="212" spans="1:18" x14ac:dyDescent="0.45">
      <c r="A212">
        <v>1307</v>
      </c>
      <c r="B212" t="s">
        <v>790</v>
      </c>
      <c r="C212" t="s">
        <v>1173</v>
      </c>
      <c r="D212" t="s">
        <v>1176</v>
      </c>
      <c r="E212">
        <v>3</v>
      </c>
      <c r="H212" s="11">
        <v>21000</v>
      </c>
      <c r="I212">
        <v>518280</v>
      </c>
      <c r="J212" s="41">
        <v>1092000</v>
      </c>
      <c r="K212" s="40">
        <f t="shared" si="13"/>
        <v>1288560</v>
      </c>
      <c r="L212" s="42" cm="1">
        <f t="array" ref="L212">_xlfn.IFS(K212&gt;300000,0.47,K212&gt;60000,0.45,K212&gt;35200,0.3,K212&gt;20200,0.24,K212&gt;=0,0.19)</f>
        <v>0.47</v>
      </c>
      <c r="M212" s="40">
        <f t="shared" si="14"/>
        <v>682936.8</v>
      </c>
      <c r="N212" s="28">
        <f t="shared" si="15"/>
        <v>14246061.648</v>
      </c>
      <c r="O212" s="28">
        <f t="shared" si="16"/>
        <v>18681069.839298189</v>
      </c>
      <c r="P212">
        <v>30</v>
      </c>
      <c r="Q212" t="s">
        <v>26</v>
      </c>
      <c r="R212" t="s">
        <v>18</v>
      </c>
    </row>
    <row r="213" spans="1:18" x14ac:dyDescent="0.45">
      <c r="A213">
        <v>1430</v>
      </c>
      <c r="B213" t="s">
        <v>790</v>
      </c>
      <c r="C213" t="s">
        <v>1287</v>
      </c>
      <c r="D213" t="s">
        <v>1312</v>
      </c>
      <c r="E213">
        <v>24</v>
      </c>
      <c r="H213" s="11">
        <v>21000</v>
      </c>
      <c r="I213">
        <v>518280</v>
      </c>
      <c r="J213" s="41">
        <v>1092000</v>
      </c>
      <c r="K213" s="40">
        <f t="shared" si="13"/>
        <v>1288560</v>
      </c>
      <c r="L213" s="42" cm="1">
        <f t="array" ref="L213">_xlfn.IFS(K213&gt;300000,0.47,K213&gt;60000,0.45,K213&gt;35200,0.3,K213&gt;20200,0.24,K213&gt;=0,0.19)</f>
        <v>0.47</v>
      </c>
      <c r="M213" s="40">
        <f t="shared" si="14"/>
        <v>682936.8</v>
      </c>
      <c r="N213" s="28">
        <f t="shared" si="15"/>
        <v>14246061.648</v>
      </c>
      <c r="O213" s="28">
        <f t="shared" si="16"/>
        <v>18681069.839298189</v>
      </c>
      <c r="P213">
        <v>29</v>
      </c>
      <c r="Q213" t="s">
        <v>28</v>
      </c>
      <c r="R213" t="s">
        <v>812</v>
      </c>
    </row>
    <row r="214" spans="1:18" x14ac:dyDescent="0.45">
      <c r="A214">
        <v>1481</v>
      </c>
      <c r="B214" t="s">
        <v>790</v>
      </c>
      <c r="C214" t="s">
        <v>1346</v>
      </c>
      <c r="D214" t="s">
        <v>1366</v>
      </c>
      <c r="E214">
        <v>21</v>
      </c>
      <c r="H214" s="11">
        <v>21000</v>
      </c>
      <c r="I214">
        <v>518280</v>
      </c>
      <c r="J214" s="41">
        <v>1092000</v>
      </c>
      <c r="K214" s="40">
        <f t="shared" si="13"/>
        <v>1288560</v>
      </c>
      <c r="L214" s="42" cm="1">
        <f t="array" ref="L214">_xlfn.IFS(K214&gt;300000,0.47,K214&gt;60000,0.45,K214&gt;35200,0.3,K214&gt;20200,0.24,K214&gt;=0,0.19)</f>
        <v>0.47</v>
      </c>
      <c r="M214" s="40">
        <f t="shared" si="14"/>
        <v>682936.8</v>
      </c>
      <c r="N214" s="28">
        <f t="shared" si="15"/>
        <v>14246061.648</v>
      </c>
      <c r="O214" s="28">
        <f t="shared" si="16"/>
        <v>18681069.839298189</v>
      </c>
      <c r="P214">
        <v>30</v>
      </c>
      <c r="Q214" t="s">
        <v>70</v>
      </c>
      <c r="R214" t="s">
        <v>677</v>
      </c>
    </row>
    <row r="215" spans="1:18" x14ac:dyDescent="0.45">
      <c r="A215">
        <v>1381</v>
      </c>
      <c r="B215" t="s">
        <v>1966</v>
      </c>
      <c r="C215" t="s">
        <v>1260</v>
      </c>
      <c r="D215" t="s">
        <v>1262</v>
      </c>
      <c r="E215">
        <v>2</v>
      </c>
      <c r="H215" s="11">
        <v>21000</v>
      </c>
      <c r="I215">
        <v>518280</v>
      </c>
      <c r="J215" s="41">
        <v>1092000</v>
      </c>
      <c r="K215" s="40">
        <f t="shared" si="13"/>
        <v>1288560</v>
      </c>
      <c r="L215" s="42" cm="1">
        <f t="array" ref="L215">_xlfn.IFS(K215&gt;300000,0.47,K215&gt;60000,0.45,K215&gt;35200,0.3,K215&gt;20200,0.24,K215&gt;=0,0.19)</f>
        <v>0.47</v>
      </c>
      <c r="M215" s="40">
        <f t="shared" si="14"/>
        <v>682936.8</v>
      </c>
      <c r="N215" s="28">
        <f t="shared" si="15"/>
        <v>14246061.648</v>
      </c>
      <c r="O215" s="28">
        <f t="shared" si="16"/>
        <v>18681069.839298189</v>
      </c>
      <c r="P215">
        <v>34</v>
      </c>
      <c r="Q215" t="s">
        <v>950</v>
      </c>
      <c r="R215" t="s">
        <v>147</v>
      </c>
    </row>
    <row r="216" spans="1:18" x14ac:dyDescent="0.45">
      <c r="A216">
        <v>1538</v>
      </c>
      <c r="B216" t="s">
        <v>1966</v>
      </c>
      <c r="C216" t="s">
        <v>1427</v>
      </c>
      <c r="D216" t="s">
        <v>1429</v>
      </c>
      <c r="E216">
        <v>2</v>
      </c>
      <c r="H216" s="11">
        <v>21000</v>
      </c>
      <c r="I216">
        <v>518280</v>
      </c>
      <c r="J216" s="41">
        <v>1092000</v>
      </c>
      <c r="K216" s="40">
        <f t="shared" si="13"/>
        <v>1288560</v>
      </c>
      <c r="L216" s="42" cm="1">
        <f t="array" ref="L216">_xlfn.IFS(K216&gt;300000,0.47,K216&gt;60000,0.45,K216&gt;35200,0.3,K216&gt;20200,0.24,K216&gt;=0,0.19)</f>
        <v>0.47</v>
      </c>
      <c r="M216" s="40">
        <f t="shared" si="14"/>
        <v>682936.8</v>
      </c>
      <c r="N216" s="28">
        <f t="shared" si="15"/>
        <v>14246061.648</v>
      </c>
      <c r="O216" s="28">
        <f t="shared" si="16"/>
        <v>18681069.839298189</v>
      </c>
      <c r="P216">
        <v>22</v>
      </c>
      <c r="Q216" t="s">
        <v>45</v>
      </c>
      <c r="R216" t="s">
        <v>18</v>
      </c>
    </row>
    <row r="217" spans="1:18" x14ac:dyDescent="0.45">
      <c r="A217">
        <v>1584</v>
      </c>
      <c r="B217" t="s">
        <v>1966</v>
      </c>
      <c r="C217" t="s">
        <v>1260</v>
      </c>
      <c r="D217" t="s">
        <v>1262</v>
      </c>
      <c r="E217">
        <v>2</v>
      </c>
      <c r="H217" s="11">
        <v>21000</v>
      </c>
      <c r="J217" s="41">
        <v>1092000</v>
      </c>
      <c r="K217" s="40">
        <f t="shared" si="13"/>
        <v>1288560</v>
      </c>
      <c r="L217" s="42" cm="1">
        <f t="array" ref="L217">_xlfn.IFS(K217&gt;300000,0.47,K217&gt;60000,0.45,K217&gt;35200,0.3,K217&gt;20200,0.24,K217&gt;=0,0.19)</f>
        <v>0.47</v>
      </c>
      <c r="M217" s="40">
        <f t="shared" si="14"/>
        <v>682936.8</v>
      </c>
      <c r="N217" s="28">
        <f t="shared" si="15"/>
        <v>14246061.648</v>
      </c>
      <c r="O217" s="28">
        <f t="shared" si="16"/>
        <v>18681069.839298189</v>
      </c>
      <c r="P217">
        <v>34</v>
      </c>
      <c r="Q217" t="s">
        <v>950</v>
      </c>
      <c r="R217" t="s">
        <v>147</v>
      </c>
    </row>
    <row r="218" spans="1:18" x14ac:dyDescent="0.45">
      <c r="A218">
        <v>1611</v>
      </c>
      <c r="B218" t="s">
        <v>1966</v>
      </c>
      <c r="C218" t="s">
        <v>2069</v>
      </c>
      <c r="D218" t="s">
        <v>2113</v>
      </c>
      <c r="E218">
        <v>2</v>
      </c>
      <c r="H218" s="11">
        <v>21000</v>
      </c>
      <c r="J218" s="41">
        <v>1092000</v>
      </c>
      <c r="K218" s="40">
        <f t="shared" si="13"/>
        <v>1288560</v>
      </c>
      <c r="L218" s="42" cm="1">
        <f t="array" ref="L218">_xlfn.IFS(K218&gt;300000,0.47,K218&gt;60000,0.45,K218&gt;35200,0.3,K218&gt;20200,0.24,K218&gt;=0,0.19)</f>
        <v>0.47</v>
      </c>
      <c r="M218" s="40">
        <f t="shared" si="14"/>
        <v>682936.8</v>
      </c>
      <c r="N218" s="28">
        <f t="shared" si="15"/>
        <v>14246061.648</v>
      </c>
      <c r="O218" s="28">
        <f t="shared" si="16"/>
        <v>18681069.839298189</v>
      </c>
      <c r="P218">
        <v>24</v>
      </c>
      <c r="Q218" t="s">
        <v>62</v>
      </c>
      <c r="R218" t="s">
        <v>18</v>
      </c>
    </row>
    <row r="219" spans="1:18" x14ac:dyDescent="0.45">
      <c r="A219">
        <v>1781</v>
      </c>
      <c r="B219" t="s">
        <v>1966</v>
      </c>
      <c r="C219" t="s">
        <v>1985</v>
      </c>
      <c r="D219" t="s">
        <v>2263</v>
      </c>
      <c r="E219">
        <v>1</v>
      </c>
      <c r="H219" s="11">
        <v>21000</v>
      </c>
      <c r="J219" s="41">
        <v>1092000</v>
      </c>
      <c r="K219" s="40">
        <f t="shared" si="13"/>
        <v>1288560</v>
      </c>
      <c r="L219" s="42" cm="1">
        <f t="array" ref="L219">_xlfn.IFS(K219&gt;300000,0.47,K219&gt;60000,0.45,K219&gt;35200,0.3,K219&gt;20200,0.24,K219&gt;=0,0.19)</f>
        <v>0.47</v>
      </c>
      <c r="M219" s="40">
        <f t="shared" si="14"/>
        <v>682936.8</v>
      </c>
      <c r="N219" s="28">
        <f t="shared" si="15"/>
        <v>14246061.648</v>
      </c>
      <c r="O219" s="28">
        <f t="shared" si="16"/>
        <v>18681069.839298189</v>
      </c>
      <c r="P219">
        <v>35</v>
      </c>
      <c r="Q219" t="s">
        <v>28</v>
      </c>
      <c r="R219" t="s">
        <v>18</v>
      </c>
    </row>
    <row r="220" spans="1:18" x14ac:dyDescent="0.45">
      <c r="A220">
        <v>1155</v>
      </c>
      <c r="B220" t="s">
        <v>1966</v>
      </c>
      <c r="C220" t="s">
        <v>1007</v>
      </c>
      <c r="D220" t="s">
        <v>1008</v>
      </c>
      <c r="E220">
        <v>1</v>
      </c>
      <c r="H220" s="11">
        <v>20000</v>
      </c>
      <c r="I220">
        <v>493600</v>
      </c>
      <c r="J220" s="41">
        <v>1040000</v>
      </c>
      <c r="K220" s="40">
        <f t="shared" si="13"/>
        <v>1227200</v>
      </c>
      <c r="L220" s="42" cm="1">
        <f t="array" ref="L220">_xlfn.IFS(K220&gt;300000,0.47,K220&gt;60000,0.45,K220&gt;35200,0.3,K220&gt;20200,0.24,K220&gt;=0,0.19)</f>
        <v>0.47</v>
      </c>
      <c r="M220" s="40">
        <f t="shared" si="14"/>
        <v>650416</v>
      </c>
      <c r="N220" s="28">
        <f t="shared" si="15"/>
        <v>13567677.76</v>
      </c>
      <c r="O220" s="28">
        <f t="shared" si="16"/>
        <v>17791495.085045889</v>
      </c>
      <c r="P220">
        <v>24</v>
      </c>
      <c r="Q220" t="s">
        <v>66</v>
      </c>
      <c r="R220" t="s">
        <v>677</v>
      </c>
    </row>
    <row r="221" spans="1:18" x14ac:dyDescent="0.45">
      <c r="A221">
        <v>1183</v>
      </c>
      <c r="B221" t="s">
        <v>790</v>
      </c>
      <c r="C221" t="s">
        <v>1033</v>
      </c>
      <c r="D221" t="s">
        <v>1039</v>
      </c>
      <c r="E221">
        <v>5</v>
      </c>
      <c r="H221" s="11">
        <v>20000</v>
      </c>
      <c r="I221">
        <v>493600</v>
      </c>
      <c r="J221" s="41">
        <v>1040000</v>
      </c>
      <c r="K221" s="40">
        <f t="shared" si="13"/>
        <v>1227200</v>
      </c>
      <c r="L221" s="42" cm="1">
        <f t="array" ref="L221">_xlfn.IFS(K221&gt;300000,0.47,K221&gt;60000,0.45,K221&gt;35200,0.3,K221&gt;20200,0.24,K221&gt;=0,0.19)</f>
        <v>0.47</v>
      </c>
      <c r="M221" s="40">
        <f t="shared" si="14"/>
        <v>650416</v>
      </c>
      <c r="N221" s="28">
        <f t="shared" si="15"/>
        <v>13567677.76</v>
      </c>
      <c r="O221" s="28">
        <f t="shared" si="16"/>
        <v>17791495.085045889</v>
      </c>
      <c r="P221">
        <v>29</v>
      </c>
      <c r="Q221" t="s">
        <v>73</v>
      </c>
      <c r="R221" t="s">
        <v>677</v>
      </c>
    </row>
    <row r="222" spans="1:18" x14ac:dyDescent="0.45">
      <c r="A222">
        <v>1229</v>
      </c>
      <c r="B222" t="s">
        <v>790</v>
      </c>
      <c r="C222" t="s">
        <v>1087</v>
      </c>
      <c r="D222" t="s">
        <v>1090</v>
      </c>
      <c r="E222">
        <v>3</v>
      </c>
      <c r="H222" s="11">
        <v>20000</v>
      </c>
      <c r="I222">
        <v>493600</v>
      </c>
      <c r="J222" s="41">
        <v>1040000</v>
      </c>
      <c r="K222" s="40">
        <f t="shared" si="13"/>
        <v>1227200</v>
      </c>
      <c r="L222" s="42" cm="1">
        <f t="array" ref="L222">_xlfn.IFS(K222&gt;300000,0.47,K222&gt;60000,0.45,K222&gt;35200,0.3,K222&gt;20200,0.24,K222&gt;=0,0.19)</f>
        <v>0.47</v>
      </c>
      <c r="M222" s="40">
        <f t="shared" si="14"/>
        <v>650416</v>
      </c>
      <c r="N222" s="28">
        <f t="shared" si="15"/>
        <v>13567677.76</v>
      </c>
      <c r="O222" s="28">
        <f t="shared" si="16"/>
        <v>17791495.085045889</v>
      </c>
      <c r="P222">
        <v>26</v>
      </c>
      <c r="Q222" t="s">
        <v>17</v>
      </c>
      <c r="R222" t="s">
        <v>886</v>
      </c>
    </row>
    <row r="223" spans="1:18" x14ac:dyDescent="0.45">
      <c r="A223">
        <v>1372</v>
      </c>
      <c r="B223" t="s">
        <v>790</v>
      </c>
      <c r="C223" t="s">
        <v>1234</v>
      </c>
      <c r="D223" t="s">
        <v>1252</v>
      </c>
      <c r="E223">
        <v>17</v>
      </c>
      <c r="H223" s="11">
        <v>20000</v>
      </c>
      <c r="I223">
        <v>493600</v>
      </c>
      <c r="J223" s="41">
        <v>1040000</v>
      </c>
      <c r="K223" s="40">
        <f t="shared" si="13"/>
        <v>1227200</v>
      </c>
      <c r="L223" s="42" cm="1">
        <f t="array" ref="L223">_xlfn.IFS(K223&gt;300000,0.47,K223&gt;60000,0.45,K223&gt;35200,0.3,K223&gt;20200,0.24,K223&gt;=0,0.19)</f>
        <v>0.47</v>
      </c>
      <c r="M223" s="40">
        <f t="shared" si="14"/>
        <v>650416</v>
      </c>
      <c r="N223" s="28">
        <f t="shared" si="15"/>
        <v>13567677.76</v>
      </c>
      <c r="O223" s="28">
        <f t="shared" si="16"/>
        <v>17791495.085045889</v>
      </c>
      <c r="P223">
        <v>24</v>
      </c>
      <c r="Q223" t="s">
        <v>26</v>
      </c>
      <c r="R223" t="s">
        <v>677</v>
      </c>
    </row>
    <row r="224" spans="1:18" x14ac:dyDescent="0.45">
      <c r="A224">
        <v>1373</v>
      </c>
      <c r="B224" t="s">
        <v>790</v>
      </c>
      <c r="C224" t="s">
        <v>1234</v>
      </c>
      <c r="D224" t="s">
        <v>1253</v>
      </c>
      <c r="E224">
        <v>18</v>
      </c>
      <c r="H224" s="11">
        <v>20000</v>
      </c>
      <c r="I224">
        <v>493600</v>
      </c>
      <c r="J224" s="41">
        <v>1040000</v>
      </c>
      <c r="K224" s="40">
        <f t="shared" si="13"/>
        <v>1227200</v>
      </c>
      <c r="L224" s="42" cm="1">
        <f t="array" ref="L224">_xlfn.IFS(K224&gt;300000,0.47,K224&gt;60000,0.45,K224&gt;35200,0.3,K224&gt;20200,0.24,K224&gt;=0,0.19)</f>
        <v>0.47</v>
      </c>
      <c r="M224" s="40">
        <f t="shared" si="14"/>
        <v>650416</v>
      </c>
      <c r="N224" s="28">
        <f t="shared" si="15"/>
        <v>13567677.76</v>
      </c>
      <c r="O224" s="28">
        <f t="shared" si="16"/>
        <v>17791495.085045889</v>
      </c>
      <c r="P224">
        <v>22</v>
      </c>
      <c r="Q224" t="s">
        <v>26</v>
      </c>
      <c r="R224" t="s">
        <v>677</v>
      </c>
    </row>
    <row r="225" spans="1:18" x14ac:dyDescent="0.45">
      <c r="A225">
        <v>1374</v>
      </c>
      <c r="B225" t="s">
        <v>790</v>
      </c>
      <c r="C225" t="s">
        <v>1234</v>
      </c>
      <c r="D225" t="s">
        <v>1254</v>
      </c>
      <c r="E225">
        <v>19</v>
      </c>
      <c r="H225" s="11">
        <v>20000</v>
      </c>
      <c r="I225">
        <v>493600</v>
      </c>
      <c r="J225" s="41">
        <v>1040000</v>
      </c>
      <c r="K225" s="40">
        <f t="shared" si="13"/>
        <v>1227200</v>
      </c>
      <c r="L225" s="42" cm="1">
        <f t="array" ref="L225">_xlfn.IFS(K225&gt;300000,0.47,K225&gt;60000,0.45,K225&gt;35200,0.3,K225&gt;20200,0.24,K225&gt;=0,0.19)</f>
        <v>0.47</v>
      </c>
      <c r="M225" s="40">
        <f t="shared" si="14"/>
        <v>650416</v>
      </c>
      <c r="N225" s="28">
        <f t="shared" si="15"/>
        <v>13567677.76</v>
      </c>
      <c r="O225" s="28">
        <f t="shared" si="16"/>
        <v>17791495.085045889</v>
      </c>
      <c r="P225">
        <v>25</v>
      </c>
      <c r="Q225" t="s">
        <v>38</v>
      </c>
      <c r="R225" t="s">
        <v>677</v>
      </c>
    </row>
    <row r="226" spans="1:18" x14ac:dyDescent="0.45">
      <c r="A226">
        <v>1431</v>
      </c>
      <c r="B226" t="s">
        <v>790</v>
      </c>
      <c r="C226" t="s">
        <v>1287</v>
      </c>
      <c r="D226" t="s">
        <v>1313</v>
      </c>
      <c r="E226">
        <v>25</v>
      </c>
      <c r="H226" s="11">
        <v>20000</v>
      </c>
      <c r="I226">
        <v>493600</v>
      </c>
      <c r="J226" s="41">
        <v>1040000</v>
      </c>
      <c r="K226" s="40">
        <f t="shared" si="13"/>
        <v>1227200</v>
      </c>
      <c r="L226" s="42" cm="1">
        <f t="array" ref="L226">_xlfn.IFS(K226&gt;300000,0.47,K226&gt;60000,0.45,K226&gt;35200,0.3,K226&gt;20200,0.24,K226&gt;=0,0.19)</f>
        <v>0.47</v>
      </c>
      <c r="M226" s="40">
        <f t="shared" si="14"/>
        <v>650416</v>
      </c>
      <c r="N226" s="28">
        <f t="shared" si="15"/>
        <v>13567677.76</v>
      </c>
      <c r="O226" s="28">
        <f t="shared" si="16"/>
        <v>17791495.085045889</v>
      </c>
      <c r="P226">
        <v>26</v>
      </c>
      <c r="Q226" t="s">
        <v>30</v>
      </c>
      <c r="R226" t="s">
        <v>913</v>
      </c>
    </row>
    <row r="227" spans="1:18" x14ac:dyDescent="0.45">
      <c r="A227">
        <v>1100</v>
      </c>
      <c r="B227" t="s">
        <v>790</v>
      </c>
      <c r="C227" t="s">
        <v>906</v>
      </c>
      <c r="D227" t="s">
        <v>932</v>
      </c>
      <c r="E227">
        <v>23</v>
      </c>
      <c r="H227" s="11">
        <v>19000</v>
      </c>
      <c r="I227">
        <v>468920</v>
      </c>
      <c r="J227" s="41">
        <v>988000</v>
      </c>
      <c r="K227" s="40">
        <f t="shared" si="13"/>
        <v>1165840</v>
      </c>
      <c r="L227" s="42" cm="1">
        <f t="array" ref="L227">_xlfn.IFS(K227&gt;300000,0.47,K227&gt;60000,0.45,K227&gt;35200,0.3,K227&gt;20200,0.24,K227&gt;=0,0.19)</f>
        <v>0.47</v>
      </c>
      <c r="M227" s="40">
        <f t="shared" si="14"/>
        <v>617895.20000000007</v>
      </c>
      <c r="N227" s="28">
        <f t="shared" si="15"/>
        <v>12889293.872000001</v>
      </c>
      <c r="O227" s="28">
        <f t="shared" si="16"/>
        <v>16901920.330793597</v>
      </c>
      <c r="P227">
        <v>22</v>
      </c>
      <c r="Q227" t="s">
        <v>48</v>
      </c>
      <c r="R227" t="s">
        <v>677</v>
      </c>
    </row>
    <row r="228" spans="1:18" x14ac:dyDescent="0.45">
      <c r="A228">
        <v>1122</v>
      </c>
      <c r="B228" t="s">
        <v>790</v>
      </c>
      <c r="C228" t="s">
        <v>941</v>
      </c>
      <c r="D228" t="s">
        <v>966</v>
      </c>
      <c r="E228">
        <v>15</v>
      </c>
      <c r="H228" s="11">
        <v>19000</v>
      </c>
      <c r="I228">
        <v>468920</v>
      </c>
      <c r="J228" s="41">
        <v>988000</v>
      </c>
      <c r="K228" s="40">
        <f t="shared" si="13"/>
        <v>1165840</v>
      </c>
      <c r="L228" s="42" cm="1">
        <f t="array" ref="L228">_xlfn.IFS(K228&gt;300000,0.47,K228&gt;60000,0.45,K228&gt;35200,0.3,K228&gt;20200,0.24,K228&gt;=0,0.19)</f>
        <v>0.47</v>
      </c>
      <c r="M228" s="40">
        <f t="shared" si="14"/>
        <v>617895.20000000007</v>
      </c>
      <c r="N228" s="28">
        <f t="shared" si="15"/>
        <v>12889293.872000001</v>
      </c>
      <c r="O228" s="28">
        <f t="shared" si="16"/>
        <v>16901920.330793597</v>
      </c>
      <c r="P228">
        <v>26</v>
      </c>
      <c r="Q228" t="s">
        <v>45</v>
      </c>
      <c r="R228" t="s">
        <v>677</v>
      </c>
    </row>
    <row r="229" spans="1:18" x14ac:dyDescent="0.45">
      <c r="A229">
        <v>1123</v>
      </c>
      <c r="B229" t="s">
        <v>790</v>
      </c>
      <c r="C229" t="s">
        <v>941</v>
      </c>
      <c r="D229" t="s">
        <v>967</v>
      </c>
      <c r="E229">
        <v>16</v>
      </c>
      <c r="H229" s="11">
        <v>19000</v>
      </c>
      <c r="I229">
        <v>468920</v>
      </c>
      <c r="J229" s="41">
        <v>988000</v>
      </c>
      <c r="K229" s="40">
        <f t="shared" si="13"/>
        <v>1165840</v>
      </c>
      <c r="L229" s="42" cm="1">
        <f t="array" ref="L229">_xlfn.IFS(K229&gt;300000,0.47,K229&gt;60000,0.45,K229&gt;35200,0.3,K229&gt;20200,0.24,K229&gt;=0,0.19)</f>
        <v>0.47</v>
      </c>
      <c r="M229" s="40">
        <f t="shared" si="14"/>
        <v>617895.20000000007</v>
      </c>
      <c r="N229" s="28">
        <f t="shared" si="15"/>
        <v>12889293.872000001</v>
      </c>
      <c r="O229" s="28">
        <f t="shared" si="16"/>
        <v>16901920.330793597</v>
      </c>
      <c r="P229">
        <v>27</v>
      </c>
      <c r="Q229" t="s">
        <v>943</v>
      </c>
      <c r="R229" t="s">
        <v>677</v>
      </c>
    </row>
    <row r="230" spans="1:18" x14ac:dyDescent="0.45">
      <c r="A230">
        <v>1184</v>
      </c>
      <c r="B230" t="s">
        <v>790</v>
      </c>
      <c r="C230" t="s">
        <v>1033</v>
      </c>
      <c r="D230" t="s">
        <v>1040</v>
      </c>
      <c r="E230">
        <v>6</v>
      </c>
      <c r="H230" s="11">
        <v>19000</v>
      </c>
      <c r="I230">
        <v>468920</v>
      </c>
      <c r="J230" s="41">
        <v>988000</v>
      </c>
      <c r="K230" s="40">
        <f t="shared" si="13"/>
        <v>1165840</v>
      </c>
      <c r="L230" s="42" cm="1">
        <f t="array" ref="L230">_xlfn.IFS(K230&gt;300000,0.47,K230&gt;60000,0.45,K230&gt;35200,0.3,K230&gt;20200,0.24,K230&gt;=0,0.19)</f>
        <v>0.47</v>
      </c>
      <c r="M230" s="40">
        <f t="shared" si="14"/>
        <v>617895.20000000007</v>
      </c>
      <c r="N230" s="28">
        <f t="shared" si="15"/>
        <v>12889293.872000001</v>
      </c>
      <c r="O230" s="28">
        <f t="shared" si="16"/>
        <v>16901920.330793597</v>
      </c>
      <c r="P230">
        <v>31</v>
      </c>
      <c r="Q230" t="s">
        <v>1041</v>
      </c>
      <c r="R230" t="s">
        <v>677</v>
      </c>
    </row>
    <row r="231" spans="1:18" x14ac:dyDescent="0.45">
      <c r="A231">
        <v>1210</v>
      </c>
      <c r="B231" t="s">
        <v>790</v>
      </c>
      <c r="C231" t="s">
        <v>1061</v>
      </c>
      <c r="D231" t="s">
        <v>1070</v>
      </c>
      <c r="E231">
        <v>7</v>
      </c>
      <c r="H231" s="11">
        <v>19000</v>
      </c>
      <c r="I231">
        <v>468920</v>
      </c>
      <c r="J231" s="41">
        <v>988000</v>
      </c>
      <c r="K231" s="40">
        <f t="shared" si="13"/>
        <v>1165840</v>
      </c>
      <c r="L231" s="42" cm="1">
        <f t="array" ref="L231">_xlfn.IFS(K231&gt;300000,0.47,K231&gt;60000,0.45,K231&gt;35200,0.3,K231&gt;20200,0.24,K231&gt;=0,0.19)</f>
        <v>0.47</v>
      </c>
      <c r="M231" s="40">
        <f t="shared" si="14"/>
        <v>617895.20000000007</v>
      </c>
      <c r="N231" s="28">
        <f t="shared" si="15"/>
        <v>12889293.872000001</v>
      </c>
      <c r="O231" s="28">
        <f t="shared" si="16"/>
        <v>16901920.330793597</v>
      </c>
      <c r="P231">
        <v>25</v>
      </c>
      <c r="Q231" t="s">
        <v>64</v>
      </c>
      <c r="R231" t="s">
        <v>34</v>
      </c>
    </row>
    <row r="232" spans="1:18" x14ac:dyDescent="0.45">
      <c r="A232">
        <v>1211</v>
      </c>
      <c r="B232" t="s">
        <v>790</v>
      </c>
      <c r="C232" t="s">
        <v>1061</v>
      </c>
      <c r="D232" t="s">
        <v>1071</v>
      </c>
      <c r="E232">
        <v>8</v>
      </c>
      <c r="H232" s="11">
        <v>19000</v>
      </c>
      <c r="I232">
        <v>468920</v>
      </c>
      <c r="J232" s="41">
        <v>988000</v>
      </c>
      <c r="K232" s="40">
        <f t="shared" si="13"/>
        <v>1165840</v>
      </c>
      <c r="L232" s="42" cm="1">
        <f t="array" ref="L232">_xlfn.IFS(K232&gt;300000,0.47,K232&gt;60000,0.45,K232&gt;35200,0.3,K232&gt;20200,0.24,K232&gt;=0,0.19)</f>
        <v>0.47</v>
      </c>
      <c r="M232" s="40">
        <f t="shared" si="14"/>
        <v>617895.20000000007</v>
      </c>
      <c r="N232" s="28">
        <f t="shared" si="15"/>
        <v>12889293.872000001</v>
      </c>
      <c r="O232" s="28">
        <f t="shared" si="16"/>
        <v>16901920.330793597</v>
      </c>
      <c r="P232">
        <v>26</v>
      </c>
      <c r="Q232" t="s">
        <v>64</v>
      </c>
      <c r="R232" t="s">
        <v>812</v>
      </c>
    </row>
    <row r="233" spans="1:18" x14ac:dyDescent="0.45">
      <c r="A233">
        <v>1282</v>
      </c>
      <c r="B233" t="s">
        <v>790</v>
      </c>
      <c r="C233" t="s">
        <v>1141</v>
      </c>
      <c r="D233" t="s">
        <v>1148</v>
      </c>
      <c r="E233">
        <v>6</v>
      </c>
      <c r="H233" s="11">
        <v>19000</v>
      </c>
      <c r="I233">
        <v>468920</v>
      </c>
      <c r="J233" s="41">
        <v>988000</v>
      </c>
      <c r="K233" s="40">
        <f t="shared" si="13"/>
        <v>1165840</v>
      </c>
      <c r="L233" s="42" cm="1">
        <f t="array" ref="L233">_xlfn.IFS(K233&gt;300000,0.47,K233&gt;60000,0.45,K233&gt;35200,0.3,K233&gt;20200,0.24,K233&gt;=0,0.19)</f>
        <v>0.47</v>
      </c>
      <c r="M233" s="40">
        <f t="shared" si="14"/>
        <v>617895.20000000007</v>
      </c>
      <c r="N233" s="28">
        <f t="shared" si="15"/>
        <v>12889293.872000001</v>
      </c>
      <c r="O233" s="28">
        <f t="shared" si="16"/>
        <v>16901920.330793597</v>
      </c>
      <c r="P233">
        <v>29</v>
      </c>
      <c r="Q233" t="s">
        <v>17</v>
      </c>
      <c r="R233" t="s">
        <v>799</v>
      </c>
    </row>
    <row r="234" spans="1:18" x14ac:dyDescent="0.45">
      <c r="A234">
        <v>1283</v>
      </c>
      <c r="B234" t="s">
        <v>790</v>
      </c>
      <c r="C234" t="s">
        <v>1141</v>
      </c>
      <c r="D234" t="s">
        <v>1149</v>
      </c>
      <c r="E234">
        <v>7</v>
      </c>
      <c r="H234" s="11">
        <v>19000</v>
      </c>
      <c r="I234">
        <v>468920</v>
      </c>
      <c r="J234" s="41">
        <v>988000</v>
      </c>
      <c r="K234" s="40">
        <f t="shared" si="13"/>
        <v>1165840</v>
      </c>
      <c r="L234" s="42" cm="1">
        <f t="array" ref="L234">_xlfn.IFS(K234&gt;300000,0.47,K234&gt;60000,0.45,K234&gt;35200,0.3,K234&gt;20200,0.24,K234&gt;=0,0.19)</f>
        <v>0.47</v>
      </c>
      <c r="M234" s="40">
        <f t="shared" si="14"/>
        <v>617895.20000000007</v>
      </c>
      <c r="N234" s="28">
        <f t="shared" si="15"/>
        <v>12889293.872000001</v>
      </c>
      <c r="O234" s="28">
        <f t="shared" si="16"/>
        <v>16901920.330793597</v>
      </c>
      <c r="P234">
        <v>29</v>
      </c>
      <c r="Q234" t="s">
        <v>26</v>
      </c>
      <c r="R234" t="s">
        <v>899</v>
      </c>
    </row>
    <row r="235" spans="1:18" x14ac:dyDescent="0.45">
      <c r="A235">
        <v>1333</v>
      </c>
      <c r="B235" t="s">
        <v>790</v>
      </c>
      <c r="C235" t="s">
        <v>1203</v>
      </c>
      <c r="D235" t="s">
        <v>1207</v>
      </c>
      <c r="E235">
        <v>3</v>
      </c>
      <c r="H235" s="11">
        <v>19000</v>
      </c>
      <c r="I235">
        <v>468920</v>
      </c>
      <c r="J235" s="41">
        <v>988000</v>
      </c>
      <c r="K235" s="40">
        <f t="shared" si="13"/>
        <v>1165840</v>
      </c>
      <c r="L235" s="42" cm="1">
        <f t="array" ref="L235">_xlfn.IFS(K235&gt;300000,0.47,K235&gt;60000,0.45,K235&gt;35200,0.3,K235&gt;20200,0.24,K235&gt;=0,0.19)</f>
        <v>0.47</v>
      </c>
      <c r="M235" s="40">
        <f t="shared" si="14"/>
        <v>617895.20000000007</v>
      </c>
      <c r="N235" s="28">
        <f t="shared" si="15"/>
        <v>12889293.872000001</v>
      </c>
      <c r="O235" s="28">
        <f t="shared" si="16"/>
        <v>16901920.330793597</v>
      </c>
      <c r="P235">
        <v>27</v>
      </c>
      <c r="Q235" t="s">
        <v>962</v>
      </c>
      <c r="R235" t="s">
        <v>677</v>
      </c>
    </row>
    <row r="236" spans="1:18" x14ac:dyDescent="0.45">
      <c r="A236">
        <v>1375</v>
      </c>
      <c r="B236" t="s">
        <v>790</v>
      </c>
      <c r="C236" t="s">
        <v>1234</v>
      </c>
      <c r="D236" t="s">
        <v>1255</v>
      </c>
      <c r="E236">
        <v>20</v>
      </c>
      <c r="H236" s="11">
        <v>19000</v>
      </c>
      <c r="I236">
        <v>468920</v>
      </c>
      <c r="J236" s="41">
        <v>988000</v>
      </c>
      <c r="K236" s="40">
        <f t="shared" si="13"/>
        <v>1165840</v>
      </c>
      <c r="L236" s="42" cm="1">
        <f t="array" ref="L236">_xlfn.IFS(K236&gt;300000,0.47,K236&gt;60000,0.45,K236&gt;35200,0.3,K236&gt;20200,0.24,K236&gt;=0,0.19)</f>
        <v>0.47</v>
      </c>
      <c r="M236" s="40">
        <f t="shared" si="14"/>
        <v>617895.20000000007</v>
      </c>
      <c r="N236" s="28">
        <f t="shared" si="15"/>
        <v>12889293.872000001</v>
      </c>
      <c r="O236" s="28">
        <f t="shared" si="16"/>
        <v>16901920.330793597</v>
      </c>
      <c r="P236">
        <v>26</v>
      </c>
      <c r="Q236" t="s">
        <v>939</v>
      </c>
      <c r="R236" t="s">
        <v>677</v>
      </c>
    </row>
    <row r="237" spans="1:18" x14ac:dyDescent="0.45">
      <c r="A237">
        <v>1445</v>
      </c>
      <c r="B237" t="s">
        <v>790</v>
      </c>
      <c r="C237" t="s">
        <v>1316</v>
      </c>
      <c r="D237" t="s">
        <v>1330</v>
      </c>
      <c r="E237">
        <v>12</v>
      </c>
      <c r="H237" s="11">
        <v>19000</v>
      </c>
      <c r="I237">
        <v>468920</v>
      </c>
      <c r="J237" s="41">
        <v>988000</v>
      </c>
      <c r="K237" s="40">
        <f t="shared" si="13"/>
        <v>1165840</v>
      </c>
      <c r="L237" s="42" cm="1">
        <f t="array" ref="L237">_xlfn.IFS(K237&gt;300000,0.47,K237&gt;60000,0.45,K237&gt;35200,0.3,K237&gt;20200,0.24,K237&gt;=0,0.19)</f>
        <v>0.47</v>
      </c>
      <c r="M237" s="40">
        <f t="shared" si="14"/>
        <v>617895.20000000007</v>
      </c>
      <c r="N237" s="28">
        <f t="shared" si="15"/>
        <v>12889293.872000001</v>
      </c>
      <c r="O237" s="28">
        <f t="shared" si="16"/>
        <v>16901920.330793597</v>
      </c>
      <c r="P237">
        <v>28</v>
      </c>
      <c r="Q237" t="s">
        <v>70</v>
      </c>
      <c r="R237" t="s">
        <v>525</v>
      </c>
    </row>
    <row r="238" spans="1:18" x14ac:dyDescent="0.45">
      <c r="A238">
        <v>1446</v>
      </c>
      <c r="B238" t="s">
        <v>790</v>
      </c>
      <c r="C238" t="s">
        <v>1316</v>
      </c>
      <c r="D238" t="s">
        <v>1331</v>
      </c>
      <c r="E238">
        <v>13</v>
      </c>
      <c r="H238" s="11">
        <v>19000</v>
      </c>
      <c r="I238">
        <v>468920</v>
      </c>
      <c r="J238" s="41">
        <v>988000</v>
      </c>
      <c r="K238" s="40">
        <f t="shared" si="13"/>
        <v>1165840</v>
      </c>
      <c r="L238" s="42" cm="1">
        <f t="array" ref="L238">_xlfn.IFS(K238&gt;300000,0.47,K238&gt;60000,0.45,K238&gt;35200,0.3,K238&gt;20200,0.24,K238&gt;=0,0.19)</f>
        <v>0.47</v>
      </c>
      <c r="M238" s="40">
        <f t="shared" si="14"/>
        <v>617895.20000000007</v>
      </c>
      <c r="N238" s="28">
        <f t="shared" si="15"/>
        <v>12889293.872000001</v>
      </c>
      <c r="O238" s="28">
        <f t="shared" si="16"/>
        <v>16901920.330793597</v>
      </c>
      <c r="P238">
        <v>24</v>
      </c>
      <c r="Q238" t="s">
        <v>20</v>
      </c>
      <c r="R238" t="s">
        <v>677</v>
      </c>
    </row>
    <row r="239" spans="1:18" x14ac:dyDescent="0.45">
      <c r="A239">
        <v>1482</v>
      </c>
      <c r="B239" t="s">
        <v>790</v>
      </c>
      <c r="C239" t="s">
        <v>1346</v>
      </c>
      <c r="D239" t="s">
        <v>1367</v>
      </c>
      <c r="E239">
        <v>22</v>
      </c>
      <c r="H239" s="11">
        <v>19000</v>
      </c>
      <c r="I239">
        <v>468920</v>
      </c>
      <c r="J239" s="41">
        <v>988000</v>
      </c>
      <c r="K239" s="40">
        <f t="shared" si="13"/>
        <v>1165840</v>
      </c>
      <c r="L239" s="42" cm="1">
        <f t="array" ref="L239">_xlfn.IFS(K239&gt;300000,0.47,K239&gt;60000,0.45,K239&gt;35200,0.3,K239&gt;20200,0.24,K239&gt;=0,0.19)</f>
        <v>0.47</v>
      </c>
      <c r="M239" s="40">
        <f t="shared" si="14"/>
        <v>617895.20000000007</v>
      </c>
      <c r="N239" s="28">
        <f t="shared" si="15"/>
        <v>12889293.872000001</v>
      </c>
      <c r="O239" s="28">
        <f t="shared" si="16"/>
        <v>16901920.330793597</v>
      </c>
      <c r="P239">
        <v>23</v>
      </c>
      <c r="Q239" t="s">
        <v>22</v>
      </c>
      <c r="R239" t="s">
        <v>299</v>
      </c>
    </row>
    <row r="240" spans="1:18" x14ac:dyDescent="0.45">
      <c r="A240">
        <v>1516</v>
      </c>
      <c r="B240" t="s">
        <v>790</v>
      </c>
      <c r="C240" t="s">
        <v>1401</v>
      </c>
      <c r="D240" t="s">
        <v>1406</v>
      </c>
      <c r="E240">
        <v>5</v>
      </c>
      <c r="H240" s="11">
        <v>19000</v>
      </c>
      <c r="I240">
        <v>468920</v>
      </c>
      <c r="J240" s="41">
        <v>988000</v>
      </c>
      <c r="K240" s="40">
        <f t="shared" si="13"/>
        <v>1165840</v>
      </c>
      <c r="L240" s="42" cm="1">
        <f t="array" ref="L240">_xlfn.IFS(K240&gt;300000,0.47,K240&gt;60000,0.45,K240&gt;35200,0.3,K240&gt;20200,0.24,K240&gt;=0,0.19)</f>
        <v>0.47</v>
      </c>
      <c r="M240" s="40">
        <f t="shared" si="14"/>
        <v>617895.20000000007</v>
      </c>
      <c r="N240" s="28">
        <f t="shared" si="15"/>
        <v>12889293.872000001</v>
      </c>
      <c r="O240" s="28">
        <f t="shared" si="16"/>
        <v>16901920.330793597</v>
      </c>
      <c r="P240">
        <v>32</v>
      </c>
      <c r="Q240" t="s">
        <v>20</v>
      </c>
      <c r="R240" t="s">
        <v>677</v>
      </c>
    </row>
    <row r="241" spans="1:18" x14ac:dyDescent="0.45">
      <c r="A241">
        <v>1432</v>
      </c>
      <c r="B241" t="s">
        <v>790</v>
      </c>
      <c r="C241" t="s">
        <v>1287</v>
      </c>
      <c r="D241" t="s">
        <v>1314</v>
      </c>
      <c r="E241">
        <v>26</v>
      </c>
      <c r="H241" s="11">
        <v>19000</v>
      </c>
      <c r="I241">
        <v>468920</v>
      </c>
      <c r="J241" s="41">
        <v>988000</v>
      </c>
      <c r="K241" s="40">
        <f t="shared" si="13"/>
        <v>1165840</v>
      </c>
      <c r="L241" s="42" cm="1">
        <f t="array" ref="L241">_xlfn.IFS(K241&gt;300000,0.47,K241&gt;60000,0.45,K241&gt;35200,0.3,K241&gt;20200,0.24,K241&gt;=0,0.19)</f>
        <v>0.47</v>
      </c>
      <c r="M241" s="40">
        <f t="shared" si="14"/>
        <v>617895.20000000007</v>
      </c>
      <c r="N241" s="28">
        <f t="shared" si="15"/>
        <v>12889293.872000001</v>
      </c>
      <c r="O241" s="28">
        <f t="shared" si="16"/>
        <v>16901920.330793597</v>
      </c>
      <c r="P241">
        <v>25</v>
      </c>
      <c r="Q241" t="s">
        <v>73</v>
      </c>
      <c r="R241" t="s">
        <v>1265</v>
      </c>
    </row>
    <row r="242" spans="1:18" x14ac:dyDescent="0.45">
      <c r="A242">
        <v>1043</v>
      </c>
      <c r="B242" t="s">
        <v>790</v>
      </c>
      <c r="C242" t="s">
        <v>852</v>
      </c>
      <c r="D242" t="s">
        <v>864</v>
      </c>
      <c r="E242">
        <v>11</v>
      </c>
      <c r="H242" s="11">
        <v>18000</v>
      </c>
      <c r="I242">
        <v>444240</v>
      </c>
      <c r="J242" s="41">
        <v>936000</v>
      </c>
      <c r="K242" s="40">
        <f t="shared" si="13"/>
        <v>1104480</v>
      </c>
      <c r="L242" s="42" cm="1">
        <f t="array" ref="L242">_xlfn.IFS(K242&gt;300000,0.47,K242&gt;60000,0.45,K242&gt;35200,0.3,K242&gt;20200,0.24,K242&gt;=0,0.19)</f>
        <v>0.47</v>
      </c>
      <c r="M242" s="40">
        <f t="shared" si="14"/>
        <v>585374.4</v>
      </c>
      <c r="N242" s="28">
        <f t="shared" si="15"/>
        <v>12210909.983999999</v>
      </c>
      <c r="O242" s="28">
        <f t="shared" si="16"/>
        <v>16012345.576541303</v>
      </c>
      <c r="P242">
        <v>24</v>
      </c>
      <c r="Q242" t="s">
        <v>17</v>
      </c>
      <c r="R242" t="s">
        <v>677</v>
      </c>
    </row>
    <row r="243" spans="1:18" x14ac:dyDescent="0.45">
      <c r="A243">
        <v>1044</v>
      </c>
      <c r="B243" t="s">
        <v>790</v>
      </c>
      <c r="C243" t="s">
        <v>852</v>
      </c>
      <c r="D243" t="s">
        <v>865</v>
      </c>
      <c r="E243">
        <v>12</v>
      </c>
      <c r="H243" s="11">
        <v>18000</v>
      </c>
      <c r="I243">
        <v>444240</v>
      </c>
      <c r="J243" s="41">
        <v>936000</v>
      </c>
      <c r="K243" s="40">
        <f t="shared" si="13"/>
        <v>1104480</v>
      </c>
      <c r="L243" s="42" cm="1">
        <f t="array" ref="L243">_xlfn.IFS(K243&gt;300000,0.47,K243&gt;60000,0.45,K243&gt;35200,0.3,K243&gt;20200,0.24,K243&gt;=0,0.19)</f>
        <v>0.47</v>
      </c>
      <c r="M243" s="40">
        <f t="shared" si="14"/>
        <v>585374.4</v>
      </c>
      <c r="N243" s="28">
        <f t="shared" si="15"/>
        <v>12210909.983999999</v>
      </c>
      <c r="O243" s="28">
        <f t="shared" si="16"/>
        <v>16012345.576541303</v>
      </c>
      <c r="P243">
        <v>28</v>
      </c>
      <c r="Q243" t="s">
        <v>26</v>
      </c>
      <c r="R243" t="s">
        <v>677</v>
      </c>
    </row>
    <row r="244" spans="1:18" x14ac:dyDescent="0.45">
      <c r="A244">
        <v>1124</v>
      </c>
      <c r="B244" t="s">
        <v>790</v>
      </c>
      <c r="C244" t="s">
        <v>941</v>
      </c>
      <c r="D244" t="s">
        <v>968</v>
      </c>
      <c r="E244">
        <v>17</v>
      </c>
      <c r="H244" s="11">
        <v>18000</v>
      </c>
      <c r="I244">
        <v>444240</v>
      </c>
      <c r="J244" s="41">
        <v>936000</v>
      </c>
      <c r="K244" s="40">
        <f t="shared" si="13"/>
        <v>1104480</v>
      </c>
      <c r="L244" s="42" cm="1">
        <f t="array" ref="L244">_xlfn.IFS(K244&gt;300000,0.47,K244&gt;60000,0.45,K244&gt;35200,0.3,K244&gt;20200,0.24,K244&gt;=0,0.19)</f>
        <v>0.47</v>
      </c>
      <c r="M244" s="40">
        <f t="shared" si="14"/>
        <v>585374.4</v>
      </c>
      <c r="N244" s="28">
        <f t="shared" si="15"/>
        <v>12210909.983999999</v>
      </c>
      <c r="O244" s="28">
        <f t="shared" si="16"/>
        <v>16012345.576541303</v>
      </c>
      <c r="P244">
        <v>30</v>
      </c>
      <c r="Q244" t="s">
        <v>952</v>
      </c>
      <c r="R244" t="s">
        <v>106</v>
      </c>
    </row>
    <row r="245" spans="1:18" x14ac:dyDescent="0.45">
      <c r="A245">
        <v>1212</v>
      </c>
      <c r="B245" t="s">
        <v>790</v>
      </c>
      <c r="C245" t="s">
        <v>1061</v>
      </c>
      <c r="D245" t="s">
        <v>1072</v>
      </c>
      <c r="E245">
        <v>9</v>
      </c>
      <c r="H245" s="11">
        <v>18000</v>
      </c>
      <c r="I245">
        <v>444240</v>
      </c>
      <c r="J245" s="41">
        <v>936000</v>
      </c>
      <c r="K245" s="40">
        <f t="shared" si="13"/>
        <v>1104480</v>
      </c>
      <c r="L245" s="42" cm="1">
        <f t="array" ref="L245">_xlfn.IFS(K245&gt;300000,0.47,K245&gt;60000,0.45,K245&gt;35200,0.3,K245&gt;20200,0.24,K245&gt;=0,0.19)</f>
        <v>0.47</v>
      </c>
      <c r="M245" s="40">
        <f t="shared" si="14"/>
        <v>585374.4</v>
      </c>
      <c r="N245" s="28">
        <f t="shared" si="15"/>
        <v>12210909.983999999</v>
      </c>
      <c r="O245" s="28">
        <f t="shared" si="16"/>
        <v>16012345.576541303</v>
      </c>
      <c r="P245">
        <v>33</v>
      </c>
      <c r="Q245" t="s">
        <v>70</v>
      </c>
      <c r="R245" t="s">
        <v>34</v>
      </c>
    </row>
    <row r="246" spans="1:18" x14ac:dyDescent="0.45">
      <c r="A246">
        <v>1213</v>
      </c>
      <c r="B246" t="s">
        <v>790</v>
      </c>
      <c r="C246" t="s">
        <v>1061</v>
      </c>
      <c r="D246" t="s">
        <v>1073</v>
      </c>
      <c r="E246">
        <v>10</v>
      </c>
      <c r="H246" s="11">
        <v>18000</v>
      </c>
      <c r="I246">
        <v>444240</v>
      </c>
      <c r="J246" s="41">
        <v>936000</v>
      </c>
      <c r="K246" s="40">
        <f t="shared" si="13"/>
        <v>1104480</v>
      </c>
      <c r="L246" s="42" cm="1">
        <f t="array" ref="L246">_xlfn.IFS(K246&gt;300000,0.47,K246&gt;60000,0.45,K246&gt;35200,0.3,K246&gt;20200,0.24,K246&gt;=0,0.19)</f>
        <v>0.47</v>
      </c>
      <c r="M246" s="40">
        <f t="shared" si="14"/>
        <v>585374.4</v>
      </c>
      <c r="N246" s="28">
        <f t="shared" si="15"/>
        <v>12210909.983999999</v>
      </c>
      <c r="O246" s="28">
        <f t="shared" si="16"/>
        <v>16012345.576541303</v>
      </c>
      <c r="P246">
        <v>21</v>
      </c>
      <c r="Q246" t="s">
        <v>26</v>
      </c>
      <c r="R246" t="s">
        <v>886</v>
      </c>
    </row>
    <row r="247" spans="1:18" x14ac:dyDescent="0.45">
      <c r="A247">
        <v>1284</v>
      </c>
      <c r="B247" t="s">
        <v>790</v>
      </c>
      <c r="C247" t="s">
        <v>1141</v>
      </c>
      <c r="D247" t="s">
        <v>1150</v>
      </c>
      <c r="E247">
        <v>8</v>
      </c>
      <c r="H247" s="11">
        <v>18000</v>
      </c>
      <c r="I247">
        <v>444240</v>
      </c>
      <c r="J247" s="41">
        <v>936000</v>
      </c>
      <c r="K247" s="40">
        <f t="shared" si="13"/>
        <v>1104480</v>
      </c>
      <c r="L247" s="42" cm="1">
        <f t="array" ref="L247">_xlfn.IFS(K247&gt;300000,0.47,K247&gt;60000,0.45,K247&gt;35200,0.3,K247&gt;20200,0.24,K247&gt;=0,0.19)</f>
        <v>0.47</v>
      </c>
      <c r="M247" s="40">
        <f t="shared" si="14"/>
        <v>585374.4</v>
      </c>
      <c r="N247" s="28">
        <f t="shared" si="15"/>
        <v>12210909.983999999</v>
      </c>
      <c r="O247" s="28">
        <f t="shared" si="16"/>
        <v>16012345.576541303</v>
      </c>
      <c r="P247">
        <v>29</v>
      </c>
      <c r="Q247" t="s">
        <v>72</v>
      </c>
      <c r="R247" t="s">
        <v>677</v>
      </c>
    </row>
    <row r="248" spans="1:18" x14ac:dyDescent="0.45">
      <c r="A248">
        <v>1285</v>
      </c>
      <c r="B248" t="s">
        <v>790</v>
      </c>
      <c r="C248" t="s">
        <v>1141</v>
      </c>
      <c r="D248" t="s">
        <v>1151</v>
      </c>
      <c r="E248">
        <v>9</v>
      </c>
      <c r="H248" s="11">
        <v>18000</v>
      </c>
      <c r="I248">
        <v>444240</v>
      </c>
      <c r="J248" s="41">
        <v>936000</v>
      </c>
      <c r="K248" s="40">
        <f t="shared" si="13"/>
        <v>1104480</v>
      </c>
      <c r="L248" s="42" cm="1">
        <f t="array" ref="L248">_xlfn.IFS(K248&gt;300000,0.47,K248&gt;60000,0.45,K248&gt;35200,0.3,K248&gt;20200,0.24,K248&gt;=0,0.19)</f>
        <v>0.47</v>
      </c>
      <c r="M248" s="40">
        <f t="shared" si="14"/>
        <v>585374.4</v>
      </c>
      <c r="N248" s="28">
        <f t="shared" si="15"/>
        <v>12210909.983999999</v>
      </c>
      <c r="O248" s="28">
        <f t="shared" si="16"/>
        <v>16012345.576541303</v>
      </c>
      <c r="P248">
        <v>27</v>
      </c>
      <c r="Q248" t="s">
        <v>17</v>
      </c>
      <c r="R248" t="s">
        <v>886</v>
      </c>
    </row>
    <row r="249" spans="1:18" x14ac:dyDescent="0.45">
      <c r="A249">
        <v>1286</v>
      </c>
      <c r="B249" t="s">
        <v>790</v>
      </c>
      <c r="C249" t="s">
        <v>1141</v>
      </c>
      <c r="D249" t="s">
        <v>1152</v>
      </c>
      <c r="E249">
        <v>10</v>
      </c>
      <c r="H249" s="11">
        <v>18000</v>
      </c>
      <c r="I249">
        <v>444240</v>
      </c>
      <c r="J249" s="41">
        <v>936000</v>
      </c>
      <c r="K249" s="40">
        <f t="shared" si="13"/>
        <v>1104480</v>
      </c>
      <c r="L249" s="42" cm="1">
        <f t="array" ref="L249">_xlfn.IFS(K249&gt;300000,0.47,K249&gt;60000,0.45,K249&gt;35200,0.3,K249&gt;20200,0.24,K249&gt;=0,0.19)</f>
        <v>0.47</v>
      </c>
      <c r="M249" s="40">
        <f t="shared" si="14"/>
        <v>585374.4</v>
      </c>
      <c r="N249" s="28">
        <f t="shared" si="15"/>
        <v>12210909.983999999</v>
      </c>
      <c r="O249" s="28">
        <f t="shared" si="16"/>
        <v>16012345.576541303</v>
      </c>
      <c r="P249">
        <v>22</v>
      </c>
      <c r="Q249" t="s">
        <v>45</v>
      </c>
      <c r="R249" t="s">
        <v>677</v>
      </c>
    </row>
    <row r="250" spans="1:18" x14ac:dyDescent="0.45">
      <c r="A250">
        <v>1376</v>
      </c>
      <c r="B250" t="s">
        <v>790</v>
      </c>
      <c r="C250" t="s">
        <v>1234</v>
      </c>
      <c r="D250" t="s">
        <v>1256</v>
      </c>
      <c r="E250">
        <v>21</v>
      </c>
      <c r="H250" s="11">
        <v>18000</v>
      </c>
      <c r="I250">
        <v>444240</v>
      </c>
      <c r="J250" s="41">
        <v>936000</v>
      </c>
      <c r="K250" s="40">
        <f t="shared" si="13"/>
        <v>1104480</v>
      </c>
      <c r="L250" s="42" cm="1">
        <f t="array" ref="L250">_xlfn.IFS(K250&gt;300000,0.47,K250&gt;60000,0.45,K250&gt;35200,0.3,K250&gt;20200,0.24,K250&gt;=0,0.19)</f>
        <v>0.47</v>
      </c>
      <c r="M250" s="40">
        <f t="shared" si="14"/>
        <v>585374.4</v>
      </c>
      <c r="N250" s="28">
        <f t="shared" si="15"/>
        <v>12210909.983999999</v>
      </c>
      <c r="O250" s="28">
        <f t="shared" si="16"/>
        <v>16012345.576541303</v>
      </c>
      <c r="P250">
        <v>23</v>
      </c>
      <c r="Q250" t="s">
        <v>72</v>
      </c>
      <c r="R250" t="s">
        <v>677</v>
      </c>
    </row>
    <row r="251" spans="1:18" x14ac:dyDescent="0.45">
      <c r="A251">
        <v>1382</v>
      </c>
      <c r="B251" t="s">
        <v>1966</v>
      </c>
      <c r="C251" t="s">
        <v>1260</v>
      </c>
      <c r="D251" t="s">
        <v>1263</v>
      </c>
      <c r="E251">
        <v>3</v>
      </c>
      <c r="H251" s="11">
        <v>18000</v>
      </c>
      <c r="I251">
        <v>444240</v>
      </c>
      <c r="J251" s="41">
        <v>936000</v>
      </c>
      <c r="K251" s="40">
        <f t="shared" si="13"/>
        <v>1104480</v>
      </c>
      <c r="L251" s="42" cm="1">
        <f t="array" ref="L251">_xlfn.IFS(K251&gt;300000,0.47,K251&gt;60000,0.45,K251&gt;35200,0.3,K251&gt;20200,0.24,K251&gt;=0,0.19)</f>
        <v>0.47</v>
      </c>
      <c r="M251" s="40">
        <f t="shared" si="14"/>
        <v>585374.4</v>
      </c>
      <c r="N251" s="28">
        <f t="shared" si="15"/>
        <v>12210909.983999999</v>
      </c>
      <c r="O251" s="28">
        <f t="shared" si="16"/>
        <v>16012345.576541303</v>
      </c>
      <c r="P251">
        <v>26</v>
      </c>
      <c r="Q251" t="s">
        <v>958</v>
      </c>
      <c r="R251" t="s">
        <v>34</v>
      </c>
    </row>
    <row r="252" spans="1:18" x14ac:dyDescent="0.45">
      <c r="A252">
        <v>1585</v>
      </c>
      <c r="B252" t="s">
        <v>1966</v>
      </c>
      <c r="C252" t="s">
        <v>1260</v>
      </c>
      <c r="D252" t="s">
        <v>1263</v>
      </c>
      <c r="E252">
        <v>3</v>
      </c>
      <c r="H252" s="11">
        <v>18000</v>
      </c>
      <c r="J252" s="41">
        <v>936000</v>
      </c>
      <c r="K252" s="40">
        <f t="shared" si="13"/>
        <v>1104480</v>
      </c>
      <c r="L252" s="42" cm="1">
        <f t="array" ref="L252">_xlfn.IFS(K252&gt;300000,0.47,K252&gt;60000,0.45,K252&gt;35200,0.3,K252&gt;20200,0.24,K252&gt;=0,0.19)</f>
        <v>0.47</v>
      </c>
      <c r="M252" s="40">
        <f t="shared" si="14"/>
        <v>585374.4</v>
      </c>
      <c r="N252" s="28">
        <f t="shared" si="15"/>
        <v>12210909.983999999</v>
      </c>
      <c r="O252" s="28">
        <f t="shared" si="16"/>
        <v>16012345.576541303</v>
      </c>
      <c r="P252">
        <v>26</v>
      </c>
      <c r="Q252" t="s">
        <v>958</v>
      </c>
      <c r="R252" t="s">
        <v>34</v>
      </c>
    </row>
    <row r="253" spans="1:18" x14ac:dyDescent="0.45">
      <c r="A253">
        <v>1612</v>
      </c>
      <c r="B253" t="s">
        <v>1966</v>
      </c>
      <c r="C253" t="s">
        <v>2069</v>
      </c>
      <c r="D253" t="s">
        <v>2114</v>
      </c>
      <c r="E253">
        <v>3</v>
      </c>
      <c r="H253" s="11">
        <v>18000</v>
      </c>
      <c r="J253" s="41">
        <v>936000</v>
      </c>
      <c r="K253" s="40">
        <f t="shared" si="13"/>
        <v>1104480</v>
      </c>
      <c r="L253" s="42" cm="1">
        <f t="array" ref="L253">_xlfn.IFS(K253&gt;300000,0.47,K253&gt;60000,0.45,K253&gt;35200,0.3,K253&gt;20200,0.24,K253&gt;=0,0.19)</f>
        <v>0.47</v>
      </c>
      <c r="M253" s="40">
        <f t="shared" si="14"/>
        <v>585374.4</v>
      </c>
      <c r="N253" s="28">
        <f t="shared" si="15"/>
        <v>12210909.983999999</v>
      </c>
      <c r="O253" s="28">
        <f t="shared" si="16"/>
        <v>16012345.576541303</v>
      </c>
      <c r="P253">
        <v>22</v>
      </c>
      <c r="Q253" t="s">
        <v>231</v>
      </c>
      <c r="R253" t="s">
        <v>677</v>
      </c>
    </row>
    <row r="254" spans="1:18" x14ac:dyDescent="0.45">
      <c r="A254">
        <v>1145</v>
      </c>
      <c r="B254" t="s">
        <v>790</v>
      </c>
      <c r="C254" t="s">
        <v>983</v>
      </c>
      <c r="D254" t="s">
        <v>997</v>
      </c>
      <c r="E254">
        <v>12</v>
      </c>
      <c r="H254" s="11">
        <v>17000</v>
      </c>
      <c r="I254">
        <v>419560</v>
      </c>
      <c r="J254" s="41">
        <v>884000</v>
      </c>
      <c r="K254" s="40">
        <f t="shared" si="13"/>
        <v>1043120</v>
      </c>
      <c r="L254" s="42" cm="1">
        <f t="array" ref="L254">_xlfn.IFS(K254&gt;300000,0.47,K254&gt;60000,0.45,K254&gt;35200,0.3,K254&gt;20200,0.24,K254&gt;=0,0.19)</f>
        <v>0.47</v>
      </c>
      <c r="M254" s="40">
        <f t="shared" si="14"/>
        <v>552853.6</v>
      </c>
      <c r="N254" s="28">
        <f t="shared" si="15"/>
        <v>11532526.095999999</v>
      </c>
      <c r="O254" s="28">
        <f t="shared" si="16"/>
        <v>15122770.822289005</v>
      </c>
      <c r="P254">
        <v>25</v>
      </c>
      <c r="Q254" t="s">
        <v>63</v>
      </c>
      <c r="R254" t="s">
        <v>207</v>
      </c>
    </row>
    <row r="255" spans="1:18" x14ac:dyDescent="0.45">
      <c r="A255">
        <v>1185</v>
      </c>
      <c r="B255" t="s">
        <v>790</v>
      </c>
      <c r="C255" t="s">
        <v>1033</v>
      </c>
      <c r="D255" t="s">
        <v>1042</v>
      </c>
      <c r="E255">
        <v>7</v>
      </c>
      <c r="H255" s="11">
        <v>17000</v>
      </c>
      <c r="I255">
        <v>419560</v>
      </c>
      <c r="J255" s="41">
        <v>884000</v>
      </c>
      <c r="K255" s="40">
        <f t="shared" si="13"/>
        <v>1043120</v>
      </c>
      <c r="L255" s="42" cm="1">
        <f t="array" ref="L255">_xlfn.IFS(K255&gt;300000,0.47,K255&gt;60000,0.45,K255&gt;35200,0.3,K255&gt;20200,0.24,K255&gt;=0,0.19)</f>
        <v>0.47</v>
      </c>
      <c r="M255" s="40">
        <f t="shared" si="14"/>
        <v>552853.6</v>
      </c>
      <c r="N255" s="28">
        <f t="shared" si="15"/>
        <v>11532526.095999999</v>
      </c>
      <c r="O255" s="28">
        <f t="shared" si="16"/>
        <v>15122770.822289005</v>
      </c>
      <c r="P255">
        <v>28</v>
      </c>
      <c r="Q255" t="s">
        <v>17</v>
      </c>
      <c r="R255" t="s">
        <v>677</v>
      </c>
    </row>
    <row r="256" spans="1:18" x14ac:dyDescent="0.45">
      <c r="A256">
        <v>1186</v>
      </c>
      <c r="B256" t="s">
        <v>790</v>
      </c>
      <c r="C256" t="s">
        <v>1033</v>
      </c>
      <c r="D256" t="s">
        <v>1043</v>
      </c>
      <c r="E256">
        <v>8</v>
      </c>
      <c r="H256" s="11">
        <v>17000</v>
      </c>
      <c r="I256">
        <v>419560</v>
      </c>
      <c r="J256" s="41">
        <v>884000</v>
      </c>
      <c r="K256" s="40">
        <f t="shared" si="13"/>
        <v>1043120</v>
      </c>
      <c r="L256" s="42" cm="1">
        <f t="array" ref="L256">_xlfn.IFS(K256&gt;300000,0.47,K256&gt;60000,0.45,K256&gt;35200,0.3,K256&gt;20200,0.24,K256&gt;=0,0.19)</f>
        <v>0.47</v>
      </c>
      <c r="M256" s="40">
        <f t="shared" si="14"/>
        <v>552853.6</v>
      </c>
      <c r="N256" s="28">
        <f t="shared" si="15"/>
        <v>11532526.095999999</v>
      </c>
      <c r="O256" s="28">
        <f t="shared" si="16"/>
        <v>15122770.822289005</v>
      </c>
      <c r="P256">
        <v>30</v>
      </c>
      <c r="Q256" t="s">
        <v>30</v>
      </c>
      <c r="R256" t="s">
        <v>34</v>
      </c>
    </row>
    <row r="257" spans="1:18" x14ac:dyDescent="0.45">
      <c r="A257">
        <v>1214</v>
      </c>
      <c r="B257" t="s">
        <v>790</v>
      </c>
      <c r="C257" t="s">
        <v>1061</v>
      </c>
      <c r="D257" t="s">
        <v>1074</v>
      </c>
      <c r="E257">
        <v>11</v>
      </c>
      <c r="H257" s="11">
        <v>17000</v>
      </c>
      <c r="I257">
        <v>419560</v>
      </c>
      <c r="J257" s="41">
        <v>884000</v>
      </c>
      <c r="K257" s="40">
        <f t="shared" si="13"/>
        <v>1043120</v>
      </c>
      <c r="L257" s="42" cm="1">
        <f t="array" ref="L257">_xlfn.IFS(K257&gt;300000,0.47,K257&gt;60000,0.45,K257&gt;35200,0.3,K257&gt;20200,0.24,K257&gt;=0,0.19)</f>
        <v>0.47</v>
      </c>
      <c r="M257" s="40">
        <f t="shared" si="14"/>
        <v>552853.6</v>
      </c>
      <c r="N257" s="28">
        <f t="shared" si="15"/>
        <v>11532526.095999999</v>
      </c>
      <c r="O257" s="28">
        <f t="shared" si="16"/>
        <v>15122770.822289005</v>
      </c>
      <c r="P257">
        <v>32</v>
      </c>
      <c r="Q257" t="s">
        <v>45</v>
      </c>
      <c r="R257" t="s">
        <v>677</v>
      </c>
    </row>
    <row r="258" spans="1:18" x14ac:dyDescent="0.45">
      <c r="A258">
        <v>1215</v>
      </c>
      <c r="B258" t="s">
        <v>790</v>
      </c>
      <c r="C258" t="s">
        <v>1061</v>
      </c>
      <c r="D258" t="s">
        <v>1075</v>
      </c>
      <c r="E258">
        <v>12</v>
      </c>
      <c r="H258" s="11">
        <v>17000</v>
      </c>
      <c r="I258">
        <v>419560</v>
      </c>
      <c r="J258" s="41">
        <v>884000</v>
      </c>
      <c r="K258" s="40">
        <f t="shared" ref="K258:K321" si="17">J258*$T$5</f>
        <v>1043120</v>
      </c>
      <c r="L258" s="42" cm="1">
        <f t="array" ref="L258">_xlfn.IFS(K258&gt;300000,0.47,K258&gt;60000,0.45,K258&gt;35200,0.3,K258&gt;20200,0.24,K258&gt;=0,0.19)</f>
        <v>0.47</v>
      </c>
      <c r="M258" s="40">
        <f t="shared" ref="M258:M321" si="18">K258*(1-L258)</f>
        <v>552853.6</v>
      </c>
      <c r="N258" s="28">
        <f t="shared" ref="N258:N321" si="19">M258*$T$7</f>
        <v>11532526.095999999</v>
      </c>
      <c r="O258" s="28">
        <f t="shared" ref="O258:O321" si="20">M258*$T$10*$T$7</f>
        <v>15122770.822289005</v>
      </c>
      <c r="P258">
        <v>24</v>
      </c>
      <c r="Q258" t="s">
        <v>45</v>
      </c>
      <c r="R258" t="s">
        <v>990</v>
      </c>
    </row>
    <row r="259" spans="1:18" x14ac:dyDescent="0.45">
      <c r="A259">
        <v>1287</v>
      </c>
      <c r="B259" t="s">
        <v>790</v>
      </c>
      <c r="C259" t="s">
        <v>1141</v>
      </c>
      <c r="D259" t="s">
        <v>1153</v>
      </c>
      <c r="E259">
        <v>11</v>
      </c>
      <c r="H259" s="11">
        <v>17000</v>
      </c>
      <c r="I259">
        <v>419560</v>
      </c>
      <c r="J259" s="41">
        <v>884000</v>
      </c>
      <c r="K259" s="40">
        <f t="shared" si="17"/>
        <v>1043120</v>
      </c>
      <c r="L259" s="42" cm="1">
        <f t="array" ref="L259">_xlfn.IFS(K259&gt;300000,0.47,K259&gt;60000,0.45,K259&gt;35200,0.3,K259&gt;20200,0.24,K259&gt;=0,0.19)</f>
        <v>0.47</v>
      </c>
      <c r="M259" s="40">
        <f t="shared" si="18"/>
        <v>552853.6</v>
      </c>
      <c r="N259" s="28">
        <f t="shared" si="19"/>
        <v>11532526.095999999</v>
      </c>
      <c r="O259" s="28">
        <f t="shared" si="20"/>
        <v>15122770.822289005</v>
      </c>
      <c r="P259">
        <v>27</v>
      </c>
      <c r="Q259" t="s">
        <v>939</v>
      </c>
      <c r="R259" t="s">
        <v>677</v>
      </c>
    </row>
    <row r="260" spans="1:18" x14ac:dyDescent="0.45">
      <c r="A260">
        <v>1334</v>
      </c>
      <c r="B260" t="s">
        <v>790</v>
      </c>
      <c r="C260" t="s">
        <v>1203</v>
      </c>
      <c r="D260" t="s">
        <v>1208</v>
      </c>
      <c r="E260">
        <v>4</v>
      </c>
      <c r="H260" s="11">
        <v>17000</v>
      </c>
      <c r="I260">
        <v>419560</v>
      </c>
      <c r="J260" s="41">
        <v>884000</v>
      </c>
      <c r="K260" s="40">
        <f t="shared" si="17"/>
        <v>1043120</v>
      </c>
      <c r="L260" s="42" cm="1">
        <f t="array" ref="L260">_xlfn.IFS(K260&gt;300000,0.47,K260&gt;60000,0.45,K260&gt;35200,0.3,K260&gt;20200,0.24,K260&gt;=0,0.19)</f>
        <v>0.47</v>
      </c>
      <c r="M260" s="40">
        <f t="shared" si="18"/>
        <v>552853.6</v>
      </c>
      <c r="N260" s="28">
        <f t="shared" si="19"/>
        <v>11532526.095999999</v>
      </c>
      <c r="O260" s="28">
        <f t="shared" si="20"/>
        <v>15122770.822289005</v>
      </c>
      <c r="P260">
        <v>26</v>
      </c>
      <c r="Q260" t="s">
        <v>45</v>
      </c>
      <c r="R260" t="s">
        <v>18</v>
      </c>
    </row>
    <row r="261" spans="1:18" x14ac:dyDescent="0.45">
      <c r="A261">
        <v>1377</v>
      </c>
      <c r="B261" t="s">
        <v>790</v>
      </c>
      <c r="C261" t="s">
        <v>1234</v>
      </c>
      <c r="D261" t="s">
        <v>1257</v>
      </c>
      <c r="E261">
        <v>22</v>
      </c>
      <c r="H261" s="11">
        <v>17000</v>
      </c>
      <c r="I261">
        <v>419560</v>
      </c>
      <c r="J261" s="41">
        <v>884000</v>
      </c>
      <c r="K261" s="40">
        <f t="shared" si="17"/>
        <v>1043120</v>
      </c>
      <c r="L261" s="42" cm="1">
        <f t="array" ref="L261">_xlfn.IFS(K261&gt;300000,0.47,K261&gt;60000,0.45,K261&gt;35200,0.3,K261&gt;20200,0.24,K261&gt;=0,0.19)</f>
        <v>0.47</v>
      </c>
      <c r="M261" s="40">
        <f t="shared" si="18"/>
        <v>552853.6</v>
      </c>
      <c r="N261" s="28">
        <f t="shared" si="19"/>
        <v>11532526.095999999</v>
      </c>
      <c r="O261" s="28">
        <f t="shared" si="20"/>
        <v>15122770.822289005</v>
      </c>
      <c r="P261">
        <v>29</v>
      </c>
      <c r="Q261" t="s">
        <v>70</v>
      </c>
      <c r="R261" t="s">
        <v>677</v>
      </c>
    </row>
    <row r="262" spans="1:18" x14ac:dyDescent="0.45">
      <c r="A262">
        <v>1517</v>
      </c>
      <c r="B262" t="s">
        <v>790</v>
      </c>
      <c r="C262" t="s">
        <v>1401</v>
      </c>
      <c r="D262" t="s">
        <v>1407</v>
      </c>
      <c r="E262">
        <v>6</v>
      </c>
      <c r="H262" s="11">
        <v>17000</v>
      </c>
      <c r="I262">
        <v>419560</v>
      </c>
      <c r="J262" s="41">
        <v>884000</v>
      </c>
      <c r="K262" s="40">
        <f t="shared" si="17"/>
        <v>1043120</v>
      </c>
      <c r="L262" s="42" cm="1">
        <f t="array" ref="L262">_xlfn.IFS(K262&gt;300000,0.47,K262&gt;60000,0.45,K262&gt;35200,0.3,K262&gt;20200,0.24,K262&gt;=0,0.19)</f>
        <v>0.47</v>
      </c>
      <c r="M262" s="40">
        <f t="shared" si="18"/>
        <v>552853.6</v>
      </c>
      <c r="N262" s="28">
        <f t="shared" si="19"/>
        <v>11532526.095999999</v>
      </c>
      <c r="O262" s="28">
        <f t="shared" si="20"/>
        <v>15122770.822289005</v>
      </c>
      <c r="P262">
        <v>29</v>
      </c>
      <c r="Q262" t="s">
        <v>28</v>
      </c>
      <c r="R262" t="s">
        <v>677</v>
      </c>
    </row>
    <row r="263" spans="1:18" x14ac:dyDescent="0.45">
      <c r="A263">
        <v>1433</v>
      </c>
      <c r="B263" t="s">
        <v>790</v>
      </c>
      <c r="C263" t="s">
        <v>1287</v>
      </c>
      <c r="D263" t="s">
        <v>1315</v>
      </c>
      <c r="E263">
        <v>27</v>
      </c>
      <c r="H263" s="11">
        <v>17000</v>
      </c>
      <c r="I263">
        <v>419560</v>
      </c>
      <c r="J263" s="41">
        <v>884000</v>
      </c>
      <c r="K263" s="40">
        <f t="shared" si="17"/>
        <v>1043120</v>
      </c>
      <c r="L263" s="42" cm="1">
        <f t="array" ref="L263">_xlfn.IFS(K263&gt;300000,0.47,K263&gt;60000,0.45,K263&gt;35200,0.3,K263&gt;20200,0.24,K263&gt;=0,0.19)</f>
        <v>0.47</v>
      </c>
      <c r="M263" s="40">
        <f t="shared" si="18"/>
        <v>552853.6</v>
      </c>
      <c r="N263" s="28">
        <f t="shared" si="19"/>
        <v>11532526.095999999</v>
      </c>
      <c r="O263" s="28">
        <f t="shared" si="20"/>
        <v>15122770.822289005</v>
      </c>
      <c r="P263">
        <v>27</v>
      </c>
      <c r="Q263" t="s">
        <v>72</v>
      </c>
      <c r="R263" t="s">
        <v>846</v>
      </c>
    </row>
    <row r="264" spans="1:18" x14ac:dyDescent="0.45">
      <c r="A264">
        <v>1689</v>
      </c>
      <c r="B264" t="s">
        <v>1966</v>
      </c>
      <c r="C264" t="s">
        <v>2072</v>
      </c>
      <c r="D264" t="s">
        <v>2194</v>
      </c>
      <c r="E264">
        <v>4</v>
      </c>
      <c r="H264" s="11">
        <v>17000</v>
      </c>
      <c r="J264" s="41">
        <v>884000</v>
      </c>
      <c r="K264" s="40">
        <f t="shared" si="17"/>
        <v>1043120</v>
      </c>
      <c r="L264" s="42" cm="1">
        <f t="array" ref="L264">_xlfn.IFS(K264&gt;300000,0.47,K264&gt;60000,0.45,K264&gt;35200,0.3,K264&gt;20200,0.24,K264&gt;=0,0.19)</f>
        <v>0.47</v>
      </c>
      <c r="M264" s="40">
        <f t="shared" si="18"/>
        <v>552853.6</v>
      </c>
      <c r="N264" s="28">
        <f t="shared" si="19"/>
        <v>11532526.095999999</v>
      </c>
      <c r="O264" s="28">
        <f t="shared" si="20"/>
        <v>15122770.822289005</v>
      </c>
      <c r="P264">
        <v>18</v>
      </c>
      <c r="Q264" t="s">
        <v>40</v>
      </c>
      <c r="R264" t="s">
        <v>18</v>
      </c>
    </row>
    <row r="265" spans="1:18" x14ac:dyDescent="0.45">
      <c r="A265">
        <v>1156</v>
      </c>
      <c r="B265" t="s">
        <v>1966</v>
      </c>
      <c r="C265" t="s">
        <v>1007</v>
      </c>
      <c r="D265" t="s">
        <v>1009</v>
      </c>
      <c r="E265">
        <v>2</v>
      </c>
      <c r="H265" s="11">
        <v>16000</v>
      </c>
      <c r="I265">
        <v>394880</v>
      </c>
      <c r="J265" s="41">
        <v>832000</v>
      </c>
      <c r="K265" s="40">
        <f t="shared" si="17"/>
        <v>981760</v>
      </c>
      <c r="L265" s="42" cm="1">
        <f t="array" ref="L265">_xlfn.IFS(K265&gt;300000,0.47,K265&gt;60000,0.45,K265&gt;35200,0.3,K265&gt;20200,0.24,K265&gt;=0,0.19)</f>
        <v>0.47</v>
      </c>
      <c r="M265" s="40">
        <f t="shared" si="18"/>
        <v>520332.80000000005</v>
      </c>
      <c r="N265" s="28">
        <f t="shared" si="19"/>
        <v>10854142.208000001</v>
      </c>
      <c r="O265" s="28">
        <f t="shared" si="20"/>
        <v>14233196.068036713</v>
      </c>
      <c r="P265">
        <v>29</v>
      </c>
      <c r="Q265" t="s">
        <v>45</v>
      </c>
      <c r="R265" t="s">
        <v>18</v>
      </c>
    </row>
    <row r="266" spans="1:18" x14ac:dyDescent="0.45">
      <c r="A266">
        <v>1011</v>
      </c>
      <c r="B266" t="s">
        <v>790</v>
      </c>
      <c r="C266" t="s">
        <v>824</v>
      </c>
      <c r="D266" t="s">
        <v>828</v>
      </c>
      <c r="E266">
        <v>4</v>
      </c>
      <c r="H266" s="11">
        <v>16000</v>
      </c>
      <c r="I266">
        <v>394880</v>
      </c>
      <c r="J266" s="41">
        <v>832000</v>
      </c>
      <c r="K266" s="40">
        <f t="shared" si="17"/>
        <v>981760</v>
      </c>
      <c r="L266" s="42" cm="1">
        <f t="array" ref="L266">_xlfn.IFS(K266&gt;300000,0.47,K266&gt;60000,0.45,K266&gt;35200,0.3,K266&gt;20200,0.24,K266&gt;=0,0.19)</f>
        <v>0.47</v>
      </c>
      <c r="M266" s="40">
        <f t="shared" si="18"/>
        <v>520332.80000000005</v>
      </c>
      <c r="N266" s="28">
        <f t="shared" si="19"/>
        <v>10854142.208000001</v>
      </c>
      <c r="O266" s="28">
        <f t="shared" si="20"/>
        <v>14233196.068036713</v>
      </c>
      <c r="P266">
        <v>25</v>
      </c>
      <c r="Q266" t="s">
        <v>17</v>
      </c>
      <c r="R266" t="s">
        <v>173</v>
      </c>
    </row>
    <row r="267" spans="1:18" x14ac:dyDescent="0.45">
      <c r="A267">
        <v>1012</v>
      </c>
      <c r="B267" t="s">
        <v>790</v>
      </c>
      <c r="C267" t="s">
        <v>824</v>
      </c>
      <c r="D267" t="s">
        <v>829</v>
      </c>
      <c r="E267">
        <v>5</v>
      </c>
      <c r="H267" s="11">
        <v>16000</v>
      </c>
      <c r="I267">
        <v>394880</v>
      </c>
      <c r="J267" s="41">
        <v>832000</v>
      </c>
      <c r="K267" s="40">
        <f t="shared" si="17"/>
        <v>981760</v>
      </c>
      <c r="L267" s="42" cm="1">
        <f t="array" ref="L267">_xlfn.IFS(K267&gt;300000,0.47,K267&gt;60000,0.45,K267&gt;35200,0.3,K267&gt;20200,0.24,K267&gt;=0,0.19)</f>
        <v>0.47</v>
      </c>
      <c r="M267" s="40">
        <f t="shared" si="18"/>
        <v>520332.80000000005</v>
      </c>
      <c r="N267" s="28">
        <f t="shared" si="19"/>
        <v>10854142.208000001</v>
      </c>
      <c r="O267" s="28">
        <f t="shared" si="20"/>
        <v>14233196.068036713</v>
      </c>
      <c r="P267">
        <v>31</v>
      </c>
      <c r="Q267" t="s">
        <v>45</v>
      </c>
      <c r="R267" t="s">
        <v>677</v>
      </c>
    </row>
    <row r="268" spans="1:18" x14ac:dyDescent="0.45">
      <c r="A268">
        <v>1045</v>
      </c>
      <c r="B268" t="s">
        <v>790</v>
      </c>
      <c r="C268" t="s">
        <v>852</v>
      </c>
      <c r="D268" t="s">
        <v>866</v>
      </c>
      <c r="E268">
        <v>13</v>
      </c>
      <c r="H268" s="11">
        <v>16000</v>
      </c>
      <c r="I268">
        <v>394880</v>
      </c>
      <c r="J268" s="41">
        <v>832000</v>
      </c>
      <c r="K268" s="40">
        <f t="shared" si="17"/>
        <v>981760</v>
      </c>
      <c r="L268" s="42" cm="1">
        <f t="array" ref="L268">_xlfn.IFS(K268&gt;300000,0.47,K268&gt;60000,0.45,K268&gt;35200,0.3,K268&gt;20200,0.24,K268&gt;=0,0.19)</f>
        <v>0.47</v>
      </c>
      <c r="M268" s="40">
        <f t="shared" si="18"/>
        <v>520332.80000000005</v>
      </c>
      <c r="N268" s="28">
        <f t="shared" si="19"/>
        <v>10854142.208000001</v>
      </c>
      <c r="O268" s="28">
        <f t="shared" si="20"/>
        <v>14233196.068036713</v>
      </c>
      <c r="P268">
        <v>23</v>
      </c>
      <c r="Q268" t="s">
        <v>45</v>
      </c>
      <c r="R268" t="s">
        <v>677</v>
      </c>
    </row>
    <row r="269" spans="1:18" x14ac:dyDescent="0.45">
      <c r="A269">
        <v>1146</v>
      </c>
      <c r="B269" t="s">
        <v>790</v>
      </c>
      <c r="C269" t="s">
        <v>983</v>
      </c>
      <c r="D269" t="s">
        <v>998</v>
      </c>
      <c r="E269">
        <v>13</v>
      </c>
      <c r="H269" s="11">
        <v>16000</v>
      </c>
      <c r="I269">
        <v>394880</v>
      </c>
      <c r="J269" s="41">
        <v>832000</v>
      </c>
      <c r="K269" s="40">
        <f t="shared" si="17"/>
        <v>981760</v>
      </c>
      <c r="L269" s="42" cm="1">
        <f t="array" ref="L269">_xlfn.IFS(K269&gt;300000,0.47,K269&gt;60000,0.45,K269&gt;35200,0.3,K269&gt;20200,0.24,K269&gt;=0,0.19)</f>
        <v>0.47</v>
      </c>
      <c r="M269" s="40">
        <f t="shared" si="18"/>
        <v>520332.80000000005</v>
      </c>
      <c r="N269" s="28">
        <f t="shared" si="19"/>
        <v>10854142.208000001</v>
      </c>
      <c r="O269" s="28">
        <f t="shared" si="20"/>
        <v>14233196.068036713</v>
      </c>
      <c r="P269">
        <v>22</v>
      </c>
      <c r="Q269" t="s">
        <v>26</v>
      </c>
      <c r="R269" t="s">
        <v>677</v>
      </c>
    </row>
    <row r="270" spans="1:18" x14ac:dyDescent="0.45">
      <c r="A270">
        <v>1147</v>
      </c>
      <c r="B270" t="s">
        <v>790</v>
      </c>
      <c r="C270" t="s">
        <v>983</v>
      </c>
      <c r="D270" t="s">
        <v>999</v>
      </c>
      <c r="E270">
        <v>14</v>
      </c>
      <c r="H270" s="11">
        <v>16000</v>
      </c>
      <c r="I270">
        <v>394880</v>
      </c>
      <c r="J270" s="41">
        <v>832000</v>
      </c>
      <c r="K270" s="40">
        <f t="shared" si="17"/>
        <v>981760</v>
      </c>
      <c r="L270" s="42" cm="1">
        <f t="array" ref="L270">_xlfn.IFS(K270&gt;300000,0.47,K270&gt;60000,0.45,K270&gt;35200,0.3,K270&gt;20200,0.24,K270&gt;=0,0.19)</f>
        <v>0.47</v>
      </c>
      <c r="M270" s="40">
        <f t="shared" si="18"/>
        <v>520332.80000000005</v>
      </c>
      <c r="N270" s="28">
        <f t="shared" si="19"/>
        <v>10854142.208000001</v>
      </c>
      <c r="O270" s="28">
        <f t="shared" si="20"/>
        <v>14233196.068036713</v>
      </c>
      <c r="P270">
        <v>27</v>
      </c>
      <c r="Q270" t="s">
        <v>59</v>
      </c>
      <c r="R270" t="s">
        <v>18</v>
      </c>
    </row>
    <row r="271" spans="1:18" x14ac:dyDescent="0.45">
      <c r="A271">
        <v>1187</v>
      </c>
      <c r="B271" t="s">
        <v>790</v>
      </c>
      <c r="C271" t="s">
        <v>1033</v>
      </c>
      <c r="D271" t="s">
        <v>1044</v>
      </c>
      <c r="E271">
        <v>9</v>
      </c>
      <c r="H271" s="11">
        <v>16000</v>
      </c>
      <c r="I271">
        <v>394880</v>
      </c>
      <c r="J271" s="41">
        <v>832000</v>
      </c>
      <c r="K271" s="40">
        <f t="shared" si="17"/>
        <v>981760</v>
      </c>
      <c r="L271" s="42" cm="1">
        <f t="array" ref="L271">_xlfn.IFS(K271&gt;300000,0.47,K271&gt;60000,0.45,K271&gt;35200,0.3,K271&gt;20200,0.24,K271&gt;=0,0.19)</f>
        <v>0.47</v>
      </c>
      <c r="M271" s="40">
        <f t="shared" si="18"/>
        <v>520332.80000000005</v>
      </c>
      <c r="N271" s="28">
        <f t="shared" si="19"/>
        <v>10854142.208000001</v>
      </c>
      <c r="O271" s="28">
        <f t="shared" si="20"/>
        <v>14233196.068036713</v>
      </c>
      <c r="P271">
        <v>22</v>
      </c>
      <c r="Q271" t="s">
        <v>939</v>
      </c>
      <c r="R271" t="s">
        <v>677</v>
      </c>
    </row>
    <row r="272" spans="1:18" x14ac:dyDescent="0.45">
      <c r="A272">
        <v>1188</v>
      </c>
      <c r="B272" t="s">
        <v>790</v>
      </c>
      <c r="C272" t="s">
        <v>1033</v>
      </c>
      <c r="D272" t="s">
        <v>1045</v>
      </c>
      <c r="E272">
        <v>10</v>
      </c>
      <c r="H272" s="11">
        <v>16000</v>
      </c>
      <c r="I272">
        <v>394880</v>
      </c>
      <c r="J272" s="41">
        <v>832000</v>
      </c>
      <c r="K272" s="40">
        <f t="shared" si="17"/>
        <v>981760</v>
      </c>
      <c r="L272" s="42" cm="1">
        <f t="array" ref="L272">_xlfn.IFS(K272&gt;300000,0.47,K272&gt;60000,0.45,K272&gt;35200,0.3,K272&gt;20200,0.24,K272&gt;=0,0.19)</f>
        <v>0.47</v>
      </c>
      <c r="M272" s="40">
        <f t="shared" si="18"/>
        <v>520332.80000000005</v>
      </c>
      <c r="N272" s="28">
        <f t="shared" si="19"/>
        <v>10854142.208000001</v>
      </c>
      <c r="O272" s="28">
        <f t="shared" si="20"/>
        <v>14233196.068036713</v>
      </c>
      <c r="P272">
        <v>23</v>
      </c>
      <c r="Q272" t="s">
        <v>26</v>
      </c>
      <c r="R272" t="s">
        <v>594</v>
      </c>
    </row>
    <row r="273" spans="1:18" x14ac:dyDescent="0.45">
      <c r="A273">
        <v>1189</v>
      </c>
      <c r="B273" t="s">
        <v>790</v>
      </c>
      <c r="C273" t="s">
        <v>1033</v>
      </c>
      <c r="D273" t="s">
        <v>966</v>
      </c>
      <c r="E273">
        <v>11</v>
      </c>
      <c r="H273" s="11">
        <v>16000</v>
      </c>
      <c r="I273">
        <v>394880</v>
      </c>
      <c r="J273" s="41">
        <v>832000</v>
      </c>
      <c r="K273" s="40">
        <f t="shared" si="17"/>
        <v>981760</v>
      </c>
      <c r="L273" s="42" cm="1">
        <f t="array" ref="L273">_xlfn.IFS(K273&gt;300000,0.47,K273&gt;60000,0.45,K273&gt;35200,0.3,K273&gt;20200,0.24,K273&gt;=0,0.19)</f>
        <v>0.47</v>
      </c>
      <c r="M273" s="40">
        <f t="shared" si="18"/>
        <v>520332.80000000005</v>
      </c>
      <c r="N273" s="28">
        <f t="shared" si="19"/>
        <v>10854142.208000001</v>
      </c>
      <c r="O273" s="28">
        <f t="shared" si="20"/>
        <v>14233196.068036713</v>
      </c>
      <c r="P273">
        <v>27</v>
      </c>
      <c r="Q273" t="s">
        <v>45</v>
      </c>
      <c r="R273" t="s">
        <v>677</v>
      </c>
    </row>
    <row r="274" spans="1:18" x14ac:dyDescent="0.45">
      <c r="A274">
        <v>1216</v>
      </c>
      <c r="B274" t="s">
        <v>790</v>
      </c>
      <c r="C274" t="s">
        <v>1061</v>
      </c>
      <c r="D274" t="s">
        <v>1076</v>
      </c>
      <c r="E274">
        <v>13</v>
      </c>
      <c r="H274" s="11">
        <v>16000</v>
      </c>
      <c r="I274">
        <v>394880</v>
      </c>
      <c r="J274" s="41">
        <v>832000</v>
      </c>
      <c r="K274" s="40">
        <f t="shared" si="17"/>
        <v>981760</v>
      </c>
      <c r="L274" s="42" cm="1">
        <f t="array" ref="L274">_xlfn.IFS(K274&gt;300000,0.47,K274&gt;60000,0.45,K274&gt;35200,0.3,K274&gt;20200,0.24,K274&gt;=0,0.19)</f>
        <v>0.47</v>
      </c>
      <c r="M274" s="40">
        <f t="shared" si="18"/>
        <v>520332.80000000005</v>
      </c>
      <c r="N274" s="28">
        <f t="shared" si="19"/>
        <v>10854142.208000001</v>
      </c>
      <c r="O274" s="28">
        <f t="shared" si="20"/>
        <v>14233196.068036713</v>
      </c>
      <c r="P274">
        <v>23</v>
      </c>
      <c r="Q274" t="s">
        <v>72</v>
      </c>
      <c r="R274" t="s">
        <v>34</v>
      </c>
    </row>
    <row r="275" spans="1:18" x14ac:dyDescent="0.45">
      <c r="A275">
        <v>1217</v>
      </c>
      <c r="B275" t="s">
        <v>790</v>
      </c>
      <c r="C275" t="s">
        <v>1061</v>
      </c>
      <c r="D275" t="s">
        <v>1077</v>
      </c>
      <c r="E275">
        <v>14</v>
      </c>
      <c r="H275" s="11">
        <v>16000</v>
      </c>
      <c r="I275">
        <v>394880</v>
      </c>
      <c r="J275" s="41">
        <v>832000</v>
      </c>
      <c r="K275" s="40">
        <f t="shared" si="17"/>
        <v>981760</v>
      </c>
      <c r="L275" s="42" cm="1">
        <f t="array" ref="L275">_xlfn.IFS(K275&gt;300000,0.47,K275&gt;60000,0.45,K275&gt;35200,0.3,K275&gt;20200,0.24,K275&gt;=0,0.19)</f>
        <v>0.47</v>
      </c>
      <c r="M275" s="40">
        <f t="shared" si="18"/>
        <v>520332.80000000005</v>
      </c>
      <c r="N275" s="28">
        <f t="shared" si="19"/>
        <v>10854142.208000001</v>
      </c>
      <c r="O275" s="28">
        <f t="shared" si="20"/>
        <v>14233196.068036713</v>
      </c>
      <c r="P275">
        <v>21</v>
      </c>
      <c r="Q275" t="s">
        <v>17</v>
      </c>
      <c r="R275" t="s">
        <v>677</v>
      </c>
    </row>
    <row r="276" spans="1:18" x14ac:dyDescent="0.45">
      <c r="A276">
        <v>1230</v>
      </c>
      <c r="B276" t="s">
        <v>790</v>
      </c>
      <c r="C276" t="s">
        <v>1087</v>
      </c>
      <c r="D276" t="s">
        <v>1091</v>
      </c>
      <c r="E276">
        <v>4</v>
      </c>
      <c r="H276" s="11">
        <v>16000</v>
      </c>
      <c r="I276">
        <v>394880</v>
      </c>
      <c r="J276" s="41">
        <v>832000</v>
      </c>
      <c r="K276" s="40">
        <f t="shared" si="17"/>
        <v>981760</v>
      </c>
      <c r="L276" s="42" cm="1">
        <f t="array" ref="L276">_xlfn.IFS(K276&gt;300000,0.47,K276&gt;60000,0.45,K276&gt;35200,0.3,K276&gt;20200,0.24,K276&gt;=0,0.19)</f>
        <v>0.47</v>
      </c>
      <c r="M276" s="40">
        <f t="shared" si="18"/>
        <v>520332.80000000005</v>
      </c>
      <c r="N276" s="28">
        <f t="shared" si="19"/>
        <v>10854142.208000001</v>
      </c>
      <c r="O276" s="28">
        <f t="shared" si="20"/>
        <v>14233196.068036713</v>
      </c>
      <c r="P276">
        <v>32</v>
      </c>
      <c r="Q276" t="s">
        <v>26</v>
      </c>
      <c r="R276" t="s">
        <v>317</v>
      </c>
    </row>
    <row r="277" spans="1:18" x14ac:dyDescent="0.45">
      <c r="A277">
        <v>1231</v>
      </c>
      <c r="B277" t="s">
        <v>790</v>
      </c>
      <c r="C277" t="s">
        <v>1087</v>
      </c>
      <c r="D277" t="s">
        <v>1092</v>
      </c>
      <c r="E277">
        <v>5</v>
      </c>
      <c r="H277" s="11">
        <v>16000</v>
      </c>
      <c r="I277">
        <v>394880</v>
      </c>
      <c r="J277" s="41">
        <v>832000</v>
      </c>
      <c r="K277" s="40">
        <f t="shared" si="17"/>
        <v>981760</v>
      </c>
      <c r="L277" s="42" cm="1">
        <f t="array" ref="L277">_xlfn.IFS(K277&gt;300000,0.47,K277&gt;60000,0.45,K277&gt;35200,0.3,K277&gt;20200,0.24,K277&gt;=0,0.19)</f>
        <v>0.47</v>
      </c>
      <c r="M277" s="40">
        <f t="shared" si="18"/>
        <v>520332.80000000005</v>
      </c>
      <c r="N277" s="28">
        <f t="shared" si="19"/>
        <v>10854142.208000001</v>
      </c>
      <c r="O277" s="28">
        <f t="shared" si="20"/>
        <v>14233196.068036713</v>
      </c>
      <c r="P277">
        <v>34</v>
      </c>
      <c r="Q277" t="s">
        <v>45</v>
      </c>
      <c r="R277" t="s">
        <v>104</v>
      </c>
    </row>
    <row r="278" spans="1:18" x14ac:dyDescent="0.45">
      <c r="A278">
        <v>1288</v>
      </c>
      <c r="B278" t="s">
        <v>790</v>
      </c>
      <c r="C278" t="s">
        <v>1141</v>
      </c>
      <c r="D278" t="s">
        <v>1154</v>
      </c>
      <c r="E278">
        <v>12</v>
      </c>
      <c r="H278" s="11">
        <v>16000</v>
      </c>
      <c r="I278">
        <v>394880</v>
      </c>
      <c r="J278" s="41">
        <v>832000</v>
      </c>
      <c r="K278" s="40">
        <f t="shared" si="17"/>
        <v>981760</v>
      </c>
      <c r="L278" s="42" cm="1">
        <f t="array" ref="L278">_xlfn.IFS(K278&gt;300000,0.47,K278&gt;60000,0.45,K278&gt;35200,0.3,K278&gt;20200,0.24,K278&gt;=0,0.19)</f>
        <v>0.47</v>
      </c>
      <c r="M278" s="40">
        <f t="shared" si="18"/>
        <v>520332.80000000005</v>
      </c>
      <c r="N278" s="28">
        <f t="shared" si="19"/>
        <v>10854142.208000001</v>
      </c>
      <c r="O278" s="28">
        <f t="shared" si="20"/>
        <v>14233196.068036713</v>
      </c>
      <c r="P278">
        <v>28</v>
      </c>
      <c r="Q278" t="s">
        <v>26</v>
      </c>
      <c r="R278" t="s">
        <v>812</v>
      </c>
    </row>
    <row r="279" spans="1:18" x14ac:dyDescent="0.45">
      <c r="A279">
        <v>1483</v>
      </c>
      <c r="B279" t="s">
        <v>790</v>
      </c>
      <c r="C279" t="s">
        <v>1346</v>
      </c>
      <c r="D279" t="s">
        <v>1368</v>
      </c>
      <c r="E279">
        <v>23</v>
      </c>
      <c r="H279" s="11">
        <v>16000</v>
      </c>
      <c r="I279">
        <v>394880</v>
      </c>
      <c r="J279" s="41">
        <v>832000</v>
      </c>
      <c r="K279" s="40">
        <f t="shared" si="17"/>
        <v>981760</v>
      </c>
      <c r="L279" s="42" cm="1">
        <f t="array" ref="L279">_xlfn.IFS(K279&gt;300000,0.47,K279&gt;60000,0.45,K279&gt;35200,0.3,K279&gt;20200,0.24,K279&gt;=0,0.19)</f>
        <v>0.47</v>
      </c>
      <c r="M279" s="40">
        <f t="shared" si="18"/>
        <v>520332.80000000005</v>
      </c>
      <c r="N279" s="28">
        <f t="shared" si="19"/>
        <v>10854142.208000001</v>
      </c>
      <c r="O279" s="28">
        <f t="shared" si="20"/>
        <v>14233196.068036713</v>
      </c>
      <c r="P279">
        <v>29</v>
      </c>
      <c r="Q279" t="s">
        <v>231</v>
      </c>
      <c r="R279" t="s">
        <v>677</v>
      </c>
    </row>
    <row r="280" spans="1:18" x14ac:dyDescent="0.45">
      <c r="A280">
        <v>1487</v>
      </c>
      <c r="B280" t="s">
        <v>790</v>
      </c>
      <c r="C280" t="s">
        <v>1371</v>
      </c>
      <c r="D280" t="s">
        <v>1374</v>
      </c>
      <c r="E280">
        <v>2</v>
      </c>
      <c r="H280" s="11">
        <v>16000</v>
      </c>
      <c r="I280">
        <v>394880</v>
      </c>
      <c r="J280" s="41">
        <v>832000</v>
      </c>
      <c r="K280" s="40">
        <f t="shared" si="17"/>
        <v>981760</v>
      </c>
      <c r="L280" s="42" cm="1">
        <f t="array" ref="L280">_xlfn.IFS(K280&gt;300000,0.47,K280&gt;60000,0.45,K280&gt;35200,0.3,K280&gt;20200,0.24,K280&gt;=0,0.19)</f>
        <v>0.47</v>
      </c>
      <c r="M280" s="40">
        <f t="shared" si="18"/>
        <v>520332.80000000005</v>
      </c>
      <c r="N280" s="28">
        <f t="shared" si="19"/>
        <v>10854142.208000001</v>
      </c>
      <c r="O280" s="28">
        <f t="shared" si="20"/>
        <v>14233196.068036713</v>
      </c>
      <c r="P280">
        <v>29</v>
      </c>
      <c r="Q280" t="s">
        <v>72</v>
      </c>
      <c r="R280" t="s">
        <v>34</v>
      </c>
    </row>
    <row r="281" spans="1:18" x14ac:dyDescent="0.45">
      <c r="A281">
        <v>1488</v>
      </c>
      <c r="B281" t="s">
        <v>790</v>
      </c>
      <c r="C281" t="s">
        <v>1371</v>
      </c>
      <c r="D281" t="s">
        <v>1375</v>
      </c>
      <c r="E281">
        <v>3</v>
      </c>
      <c r="H281" s="11">
        <v>16000</v>
      </c>
      <c r="I281">
        <v>394880</v>
      </c>
      <c r="J281" s="41">
        <v>832000</v>
      </c>
      <c r="K281" s="40">
        <f t="shared" si="17"/>
        <v>981760</v>
      </c>
      <c r="L281" s="42" cm="1">
        <f t="array" ref="L281">_xlfn.IFS(K281&gt;300000,0.47,K281&gt;60000,0.45,K281&gt;35200,0.3,K281&gt;20200,0.24,K281&gt;=0,0.19)</f>
        <v>0.47</v>
      </c>
      <c r="M281" s="40">
        <f t="shared" si="18"/>
        <v>520332.80000000005</v>
      </c>
      <c r="N281" s="28">
        <f t="shared" si="19"/>
        <v>10854142.208000001</v>
      </c>
      <c r="O281" s="28">
        <f t="shared" si="20"/>
        <v>14233196.068036713</v>
      </c>
      <c r="P281">
        <v>35</v>
      </c>
      <c r="Q281" t="s">
        <v>45</v>
      </c>
      <c r="R281" t="s">
        <v>677</v>
      </c>
    </row>
    <row r="282" spans="1:18" x14ac:dyDescent="0.45">
      <c r="A282">
        <v>1690</v>
      </c>
      <c r="B282" t="s">
        <v>1966</v>
      </c>
      <c r="C282" t="s">
        <v>2072</v>
      </c>
      <c r="D282" t="s">
        <v>2195</v>
      </c>
      <c r="E282">
        <v>5</v>
      </c>
      <c r="H282" s="11">
        <v>16000</v>
      </c>
      <c r="J282" s="41">
        <v>832000</v>
      </c>
      <c r="K282" s="40">
        <f t="shared" si="17"/>
        <v>981760</v>
      </c>
      <c r="L282" s="42" cm="1">
        <f t="array" ref="L282">_xlfn.IFS(K282&gt;300000,0.47,K282&gt;60000,0.45,K282&gt;35200,0.3,K282&gt;20200,0.24,K282&gt;=0,0.19)</f>
        <v>0.47</v>
      </c>
      <c r="M282" s="40">
        <f t="shared" si="18"/>
        <v>520332.80000000005</v>
      </c>
      <c r="N282" s="28">
        <f t="shared" si="19"/>
        <v>10854142.208000001</v>
      </c>
      <c r="O282" s="28">
        <f t="shared" si="20"/>
        <v>14233196.068036713</v>
      </c>
      <c r="P282">
        <v>32</v>
      </c>
      <c r="Q282" t="s">
        <v>17</v>
      </c>
      <c r="R282" t="s">
        <v>104</v>
      </c>
    </row>
    <row r="283" spans="1:18" x14ac:dyDescent="0.45">
      <c r="A283">
        <v>1251</v>
      </c>
      <c r="B283" t="s">
        <v>1966</v>
      </c>
      <c r="C283" t="s">
        <v>1111</v>
      </c>
      <c r="D283" t="s">
        <v>1112</v>
      </c>
      <c r="E283">
        <v>1</v>
      </c>
      <c r="H283" s="11">
        <v>15000</v>
      </c>
      <c r="I283">
        <v>370200</v>
      </c>
      <c r="J283" s="41">
        <v>780000</v>
      </c>
      <c r="K283" s="40">
        <f t="shared" si="17"/>
        <v>920400</v>
      </c>
      <c r="L283" s="42" cm="1">
        <f t="array" ref="L283">_xlfn.IFS(K283&gt;300000,0.47,K283&gt;60000,0.45,K283&gt;35200,0.3,K283&gt;20200,0.24,K283&gt;=0,0.19)</f>
        <v>0.47</v>
      </c>
      <c r="M283" s="40">
        <f t="shared" si="18"/>
        <v>487812</v>
      </c>
      <c r="N283" s="28">
        <f t="shared" si="19"/>
        <v>10175758.32</v>
      </c>
      <c r="O283" s="28">
        <f t="shared" si="20"/>
        <v>13343621.313784419</v>
      </c>
      <c r="P283">
        <v>31</v>
      </c>
      <c r="Q283" t="s">
        <v>939</v>
      </c>
      <c r="R283" t="s">
        <v>677</v>
      </c>
    </row>
    <row r="284" spans="1:18" x14ac:dyDescent="0.45">
      <c r="A284">
        <v>1046</v>
      </c>
      <c r="B284" t="s">
        <v>790</v>
      </c>
      <c r="C284" t="s">
        <v>852</v>
      </c>
      <c r="D284" t="s">
        <v>867</v>
      </c>
      <c r="E284">
        <v>14</v>
      </c>
      <c r="H284" s="11">
        <v>15000</v>
      </c>
      <c r="I284">
        <v>370200</v>
      </c>
      <c r="J284" s="41">
        <v>780000</v>
      </c>
      <c r="K284" s="40">
        <f t="shared" si="17"/>
        <v>920400</v>
      </c>
      <c r="L284" s="42" cm="1">
        <f t="array" ref="L284">_xlfn.IFS(K284&gt;300000,0.47,K284&gt;60000,0.45,K284&gt;35200,0.3,K284&gt;20200,0.24,K284&gt;=0,0.19)</f>
        <v>0.47</v>
      </c>
      <c r="M284" s="40">
        <f t="shared" si="18"/>
        <v>487812</v>
      </c>
      <c r="N284" s="28">
        <f t="shared" si="19"/>
        <v>10175758.32</v>
      </c>
      <c r="O284" s="28">
        <f t="shared" si="20"/>
        <v>13343621.313784419</v>
      </c>
      <c r="P284">
        <v>20</v>
      </c>
      <c r="Q284" t="s">
        <v>26</v>
      </c>
      <c r="R284" t="s">
        <v>677</v>
      </c>
    </row>
    <row r="285" spans="1:18" x14ac:dyDescent="0.45">
      <c r="A285">
        <v>1101</v>
      </c>
      <c r="B285" t="s">
        <v>790</v>
      </c>
      <c r="C285" t="s">
        <v>906</v>
      </c>
      <c r="D285" t="s">
        <v>933</v>
      </c>
      <c r="E285">
        <v>24</v>
      </c>
      <c r="H285" s="11">
        <v>15000</v>
      </c>
      <c r="I285">
        <v>370200</v>
      </c>
      <c r="J285" s="41">
        <v>780000</v>
      </c>
      <c r="K285" s="40">
        <f t="shared" si="17"/>
        <v>920400</v>
      </c>
      <c r="L285" s="42" cm="1">
        <f t="array" ref="L285">_xlfn.IFS(K285&gt;300000,0.47,K285&gt;60000,0.45,K285&gt;35200,0.3,K285&gt;20200,0.24,K285&gt;=0,0.19)</f>
        <v>0.47</v>
      </c>
      <c r="M285" s="40">
        <f t="shared" si="18"/>
        <v>487812</v>
      </c>
      <c r="N285" s="28">
        <f t="shared" si="19"/>
        <v>10175758.32</v>
      </c>
      <c r="O285" s="28">
        <f t="shared" si="20"/>
        <v>13343621.313784419</v>
      </c>
      <c r="P285">
        <v>22</v>
      </c>
      <c r="Q285" t="s">
        <v>50</v>
      </c>
      <c r="R285" t="s">
        <v>677</v>
      </c>
    </row>
    <row r="286" spans="1:18" x14ac:dyDescent="0.45">
      <c r="A286">
        <v>1148</v>
      </c>
      <c r="B286" t="s">
        <v>790</v>
      </c>
      <c r="C286" t="s">
        <v>983</v>
      </c>
      <c r="D286" t="s">
        <v>1000</v>
      </c>
      <c r="E286">
        <v>15</v>
      </c>
      <c r="H286" s="11">
        <v>15000</v>
      </c>
      <c r="I286">
        <v>370200</v>
      </c>
      <c r="J286" s="41">
        <v>780000</v>
      </c>
      <c r="K286" s="40">
        <f t="shared" si="17"/>
        <v>920400</v>
      </c>
      <c r="L286" s="42" cm="1">
        <f t="array" ref="L286">_xlfn.IFS(K286&gt;300000,0.47,K286&gt;60000,0.45,K286&gt;35200,0.3,K286&gt;20200,0.24,K286&gt;=0,0.19)</f>
        <v>0.47</v>
      </c>
      <c r="M286" s="40">
        <f t="shared" si="18"/>
        <v>487812</v>
      </c>
      <c r="N286" s="28">
        <f t="shared" si="19"/>
        <v>10175758.32</v>
      </c>
      <c r="O286" s="28">
        <f t="shared" si="20"/>
        <v>13343621.313784419</v>
      </c>
      <c r="P286">
        <v>25</v>
      </c>
      <c r="Q286" t="s">
        <v>28</v>
      </c>
      <c r="R286" t="s">
        <v>677</v>
      </c>
    </row>
    <row r="287" spans="1:18" x14ac:dyDescent="0.45">
      <c r="A287">
        <v>1289</v>
      </c>
      <c r="B287" t="s">
        <v>790</v>
      </c>
      <c r="C287" t="s">
        <v>1141</v>
      </c>
      <c r="D287" t="s">
        <v>1155</v>
      </c>
      <c r="E287">
        <v>13</v>
      </c>
      <c r="H287" s="11">
        <v>15000</v>
      </c>
      <c r="I287">
        <v>370200</v>
      </c>
      <c r="J287" s="41">
        <v>780000</v>
      </c>
      <c r="K287" s="40">
        <f t="shared" si="17"/>
        <v>920400</v>
      </c>
      <c r="L287" s="42" cm="1">
        <f t="array" ref="L287">_xlfn.IFS(K287&gt;300000,0.47,K287&gt;60000,0.45,K287&gt;35200,0.3,K287&gt;20200,0.24,K287&gt;=0,0.19)</f>
        <v>0.47</v>
      </c>
      <c r="M287" s="40">
        <f t="shared" si="18"/>
        <v>487812</v>
      </c>
      <c r="N287" s="28">
        <f t="shared" si="19"/>
        <v>10175758.32</v>
      </c>
      <c r="O287" s="28">
        <f t="shared" si="20"/>
        <v>13343621.313784419</v>
      </c>
      <c r="P287">
        <v>29</v>
      </c>
      <c r="Q287" t="s">
        <v>73</v>
      </c>
      <c r="R287" t="s">
        <v>886</v>
      </c>
    </row>
    <row r="288" spans="1:18" x14ac:dyDescent="0.45">
      <c r="A288">
        <v>1290</v>
      </c>
      <c r="B288" t="s">
        <v>790</v>
      </c>
      <c r="C288" t="s">
        <v>1141</v>
      </c>
      <c r="D288" t="s">
        <v>1156</v>
      </c>
      <c r="E288">
        <v>14</v>
      </c>
      <c r="H288" s="11">
        <v>15000</v>
      </c>
      <c r="I288">
        <v>370200</v>
      </c>
      <c r="J288" s="41">
        <v>780000</v>
      </c>
      <c r="K288" s="40">
        <f t="shared" si="17"/>
        <v>920400</v>
      </c>
      <c r="L288" s="42" cm="1">
        <f t="array" ref="L288">_xlfn.IFS(K288&gt;300000,0.47,K288&gt;60000,0.45,K288&gt;35200,0.3,K288&gt;20200,0.24,K288&gt;=0,0.19)</f>
        <v>0.47</v>
      </c>
      <c r="M288" s="40">
        <f t="shared" si="18"/>
        <v>487812</v>
      </c>
      <c r="N288" s="28">
        <f t="shared" si="19"/>
        <v>10175758.32</v>
      </c>
      <c r="O288" s="28">
        <f t="shared" si="20"/>
        <v>13343621.313784419</v>
      </c>
      <c r="P288">
        <v>30</v>
      </c>
      <c r="Q288" t="s">
        <v>45</v>
      </c>
      <c r="R288" t="s">
        <v>677</v>
      </c>
    </row>
    <row r="289" spans="1:18" x14ac:dyDescent="0.45">
      <c r="A289">
        <v>1308</v>
      </c>
      <c r="B289" t="s">
        <v>790</v>
      </c>
      <c r="C289" t="s">
        <v>1173</v>
      </c>
      <c r="D289" t="s">
        <v>1177</v>
      </c>
      <c r="E289">
        <v>4</v>
      </c>
      <c r="H289" s="11">
        <v>15000</v>
      </c>
      <c r="I289">
        <v>370200</v>
      </c>
      <c r="J289" s="41">
        <v>780000</v>
      </c>
      <c r="K289" s="40">
        <f t="shared" si="17"/>
        <v>920400</v>
      </c>
      <c r="L289" s="42" cm="1">
        <f t="array" ref="L289">_xlfn.IFS(K289&gt;300000,0.47,K289&gt;60000,0.45,K289&gt;35200,0.3,K289&gt;20200,0.24,K289&gt;=0,0.19)</f>
        <v>0.47</v>
      </c>
      <c r="M289" s="40">
        <f t="shared" si="18"/>
        <v>487812</v>
      </c>
      <c r="N289" s="28">
        <f t="shared" si="19"/>
        <v>10175758.32</v>
      </c>
      <c r="O289" s="28">
        <f t="shared" si="20"/>
        <v>13343621.313784419</v>
      </c>
      <c r="P289">
        <v>34</v>
      </c>
      <c r="Q289" t="s">
        <v>45</v>
      </c>
      <c r="R289" t="s">
        <v>677</v>
      </c>
    </row>
    <row r="290" spans="1:18" x14ac:dyDescent="0.45">
      <c r="A290">
        <v>1335</v>
      </c>
      <c r="B290" t="s">
        <v>790</v>
      </c>
      <c r="C290" t="s">
        <v>1203</v>
      </c>
      <c r="D290" t="s">
        <v>1209</v>
      </c>
      <c r="E290">
        <v>5</v>
      </c>
      <c r="H290" s="11">
        <v>15000</v>
      </c>
      <c r="I290">
        <v>370200</v>
      </c>
      <c r="J290" s="41">
        <v>780000</v>
      </c>
      <c r="K290" s="40">
        <f t="shared" si="17"/>
        <v>920400</v>
      </c>
      <c r="L290" s="42" cm="1">
        <f t="array" ref="L290">_xlfn.IFS(K290&gt;300000,0.47,K290&gt;60000,0.45,K290&gt;35200,0.3,K290&gt;20200,0.24,K290&gt;=0,0.19)</f>
        <v>0.47</v>
      </c>
      <c r="M290" s="40">
        <f t="shared" si="18"/>
        <v>487812</v>
      </c>
      <c r="N290" s="28">
        <f t="shared" si="19"/>
        <v>10175758.32</v>
      </c>
      <c r="O290" s="28">
        <f t="shared" si="20"/>
        <v>13343621.313784419</v>
      </c>
      <c r="P290">
        <v>33</v>
      </c>
      <c r="Q290" t="s">
        <v>952</v>
      </c>
      <c r="R290" t="s">
        <v>18</v>
      </c>
    </row>
    <row r="291" spans="1:18" x14ac:dyDescent="0.45">
      <c r="A291">
        <v>1447</v>
      </c>
      <c r="B291" t="s">
        <v>790</v>
      </c>
      <c r="C291" t="s">
        <v>1316</v>
      </c>
      <c r="D291" t="s">
        <v>1332</v>
      </c>
      <c r="E291">
        <v>14</v>
      </c>
      <c r="H291" s="11">
        <v>15000</v>
      </c>
      <c r="I291">
        <v>370200</v>
      </c>
      <c r="J291" s="41">
        <v>780000</v>
      </c>
      <c r="K291" s="40">
        <f t="shared" si="17"/>
        <v>920400</v>
      </c>
      <c r="L291" s="42" cm="1">
        <f t="array" ref="L291">_xlfn.IFS(K291&gt;300000,0.47,K291&gt;60000,0.45,K291&gt;35200,0.3,K291&gt;20200,0.24,K291&gt;=0,0.19)</f>
        <v>0.47</v>
      </c>
      <c r="M291" s="40">
        <f t="shared" si="18"/>
        <v>487812</v>
      </c>
      <c r="N291" s="28">
        <f t="shared" si="19"/>
        <v>10175758.32</v>
      </c>
      <c r="O291" s="28">
        <f t="shared" si="20"/>
        <v>13343621.313784419</v>
      </c>
      <c r="P291">
        <v>27</v>
      </c>
      <c r="Q291" t="s">
        <v>1132</v>
      </c>
      <c r="R291" t="s">
        <v>677</v>
      </c>
    </row>
    <row r="292" spans="1:18" x14ac:dyDescent="0.45">
      <c r="A292">
        <v>1518</v>
      </c>
      <c r="B292" t="s">
        <v>790</v>
      </c>
      <c r="C292" t="s">
        <v>1401</v>
      </c>
      <c r="D292" t="s">
        <v>1408</v>
      </c>
      <c r="E292">
        <v>7</v>
      </c>
      <c r="H292" s="11">
        <v>15000</v>
      </c>
      <c r="I292">
        <v>370200</v>
      </c>
      <c r="J292" s="41">
        <v>780000</v>
      </c>
      <c r="K292" s="40">
        <f t="shared" si="17"/>
        <v>920400</v>
      </c>
      <c r="L292" s="42" cm="1">
        <f t="array" ref="L292">_xlfn.IFS(K292&gt;300000,0.47,K292&gt;60000,0.45,K292&gt;35200,0.3,K292&gt;20200,0.24,K292&gt;=0,0.19)</f>
        <v>0.47</v>
      </c>
      <c r="M292" s="40">
        <f t="shared" si="18"/>
        <v>487812</v>
      </c>
      <c r="N292" s="28">
        <f t="shared" si="19"/>
        <v>10175758.32</v>
      </c>
      <c r="O292" s="28">
        <f t="shared" si="20"/>
        <v>13343621.313784419</v>
      </c>
      <c r="P292">
        <v>31</v>
      </c>
      <c r="Q292" t="s">
        <v>40</v>
      </c>
      <c r="R292" t="s">
        <v>677</v>
      </c>
    </row>
    <row r="293" spans="1:18" x14ac:dyDescent="0.45">
      <c r="A293">
        <v>1519</v>
      </c>
      <c r="B293" t="s">
        <v>790</v>
      </c>
      <c r="C293" t="s">
        <v>1401</v>
      </c>
      <c r="D293" t="s">
        <v>1409</v>
      </c>
      <c r="E293">
        <v>8</v>
      </c>
      <c r="H293" s="11">
        <v>15000</v>
      </c>
      <c r="I293">
        <v>370200</v>
      </c>
      <c r="J293" s="41">
        <v>780000</v>
      </c>
      <c r="K293" s="40">
        <f t="shared" si="17"/>
        <v>920400</v>
      </c>
      <c r="L293" s="42" cm="1">
        <f t="array" ref="L293">_xlfn.IFS(K293&gt;300000,0.47,K293&gt;60000,0.45,K293&gt;35200,0.3,K293&gt;20200,0.24,K293&gt;=0,0.19)</f>
        <v>0.47</v>
      </c>
      <c r="M293" s="40">
        <f t="shared" si="18"/>
        <v>487812</v>
      </c>
      <c r="N293" s="28">
        <f t="shared" si="19"/>
        <v>10175758.32</v>
      </c>
      <c r="O293" s="28">
        <f t="shared" si="20"/>
        <v>13343621.313784419</v>
      </c>
      <c r="P293">
        <v>32</v>
      </c>
      <c r="Q293" t="s">
        <v>40</v>
      </c>
      <c r="R293" t="s">
        <v>18</v>
      </c>
    </row>
    <row r="294" spans="1:18" x14ac:dyDescent="0.45">
      <c r="A294">
        <v>1252</v>
      </c>
      <c r="B294" t="s">
        <v>1966</v>
      </c>
      <c r="C294" t="s">
        <v>1111</v>
      </c>
      <c r="D294" t="s">
        <v>1113</v>
      </c>
      <c r="E294">
        <v>2</v>
      </c>
      <c r="H294" s="11">
        <v>14000</v>
      </c>
      <c r="I294">
        <v>345520</v>
      </c>
      <c r="J294" s="41">
        <v>728000</v>
      </c>
      <c r="K294" s="40">
        <f t="shared" si="17"/>
        <v>859040</v>
      </c>
      <c r="L294" s="42" cm="1">
        <f t="array" ref="L294">_xlfn.IFS(K294&gt;300000,0.47,K294&gt;60000,0.45,K294&gt;35200,0.3,K294&gt;20200,0.24,K294&gt;=0,0.19)</f>
        <v>0.47</v>
      </c>
      <c r="M294" s="40">
        <f t="shared" si="18"/>
        <v>455291.2</v>
      </c>
      <c r="N294" s="28">
        <f t="shared" si="19"/>
        <v>9497374.432</v>
      </c>
      <c r="O294" s="28">
        <f t="shared" si="20"/>
        <v>12454046.559532123</v>
      </c>
      <c r="P294">
        <v>26</v>
      </c>
      <c r="Q294" t="s">
        <v>105</v>
      </c>
      <c r="R294" t="s">
        <v>677</v>
      </c>
    </row>
    <row r="295" spans="1:18" x14ac:dyDescent="0.45">
      <c r="A295">
        <v>1047</v>
      </c>
      <c r="B295" t="s">
        <v>790</v>
      </c>
      <c r="C295" t="s">
        <v>852</v>
      </c>
      <c r="D295" t="s">
        <v>868</v>
      </c>
      <c r="E295">
        <v>15</v>
      </c>
      <c r="H295" s="11">
        <v>14000</v>
      </c>
      <c r="I295">
        <v>345520</v>
      </c>
      <c r="J295" s="41">
        <v>728000</v>
      </c>
      <c r="K295" s="40">
        <f t="shared" si="17"/>
        <v>859040</v>
      </c>
      <c r="L295" s="42" cm="1">
        <f t="array" ref="L295">_xlfn.IFS(K295&gt;300000,0.47,K295&gt;60000,0.45,K295&gt;35200,0.3,K295&gt;20200,0.24,K295&gt;=0,0.19)</f>
        <v>0.47</v>
      </c>
      <c r="M295" s="40">
        <f t="shared" si="18"/>
        <v>455291.2</v>
      </c>
      <c r="N295" s="28">
        <f t="shared" si="19"/>
        <v>9497374.432</v>
      </c>
      <c r="O295" s="28">
        <f t="shared" si="20"/>
        <v>12454046.559532123</v>
      </c>
      <c r="P295">
        <v>22</v>
      </c>
      <c r="Q295" t="s">
        <v>105</v>
      </c>
      <c r="R295" t="s">
        <v>677</v>
      </c>
    </row>
    <row r="296" spans="1:18" x14ac:dyDescent="0.45">
      <c r="A296">
        <v>1125</v>
      </c>
      <c r="B296" t="s">
        <v>790</v>
      </c>
      <c r="C296" t="s">
        <v>941</v>
      </c>
      <c r="D296" t="s">
        <v>969</v>
      </c>
      <c r="E296">
        <v>18</v>
      </c>
      <c r="H296" s="11">
        <v>14000</v>
      </c>
      <c r="I296">
        <v>345520</v>
      </c>
      <c r="J296" s="41">
        <v>728000</v>
      </c>
      <c r="K296" s="40">
        <f t="shared" si="17"/>
        <v>859040</v>
      </c>
      <c r="L296" s="42" cm="1">
        <f t="array" ref="L296">_xlfn.IFS(K296&gt;300000,0.47,K296&gt;60000,0.45,K296&gt;35200,0.3,K296&gt;20200,0.24,K296&gt;=0,0.19)</f>
        <v>0.47</v>
      </c>
      <c r="M296" s="40">
        <f t="shared" si="18"/>
        <v>455291.2</v>
      </c>
      <c r="N296" s="28">
        <f t="shared" si="19"/>
        <v>9497374.432</v>
      </c>
      <c r="O296" s="28">
        <f t="shared" si="20"/>
        <v>12454046.559532123</v>
      </c>
      <c r="P296">
        <v>27</v>
      </c>
      <c r="Q296" t="s">
        <v>970</v>
      </c>
      <c r="R296" t="s">
        <v>677</v>
      </c>
    </row>
    <row r="297" spans="1:18" x14ac:dyDescent="0.45">
      <c r="A297">
        <v>1218</v>
      </c>
      <c r="B297" t="s">
        <v>790</v>
      </c>
      <c r="C297" t="s">
        <v>1061</v>
      </c>
      <c r="D297" t="s">
        <v>1078</v>
      </c>
      <c r="E297">
        <v>15</v>
      </c>
      <c r="H297" s="11">
        <v>14000</v>
      </c>
      <c r="I297">
        <v>345520</v>
      </c>
      <c r="J297" s="41">
        <v>728000</v>
      </c>
      <c r="K297" s="40">
        <f t="shared" si="17"/>
        <v>859040</v>
      </c>
      <c r="L297" s="42" cm="1">
        <f t="array" ref="L297">_xlfn.IFS(K297&gt;300000,0.47,K297&gt;60000,0.45,K297&gt;35200,0.3,K297&gt;20200,0.24,K297&gt;=0,0.19)</f>
        <v>0.47</v>
      </c>
      <c r="M297" s="40">
        <f t="shared" si="18"/>
        <v>455291.2</v>
      </c>
      <c r="N297" s="28">
        <f t="shared" si="19"/>
        <v>9497374.432</v>
      </c>
      <c r="O297" s="28">
        <f t="shared" si="20"/>
        <v>12454046.559532123</v>
      </c>
      <c r="P297">
        <v>33</v>
      </c>
      <c r="Q297" t="s">
        <v>75</v>
      </c>
      <c r="R297" t="s">
        <v>484</v>
      </c>
    </row>
    <row r="298" spans="1:18" x14ac:dyDescent="0.45">
      <c r="A298">
        <v>1232</v>
      </c>
      <c r="B298" t="s">
        <v>790</v>
      </c>
      <c r="C298" t="s">
        <v>1087</v>
      </c>
      <c r="D298" t="s">
        <v>1093</v>
      </c>
      <c r="E298">
        <v>6</v>
      </c>
      <c r="H298" s="11">
        <v>14000</v>
      </c>
      <c r="I298">
        <v>345520</v>
      </c>
      <c r="J298" s="41">
        <v>728000</v>
      </c>
      <c r="K298" s="40">
        <f t="shared" si="17"/>
        <v>859040</v>
      </c>
      <c r="L298" s="42" cm="1">
        <f t="array" ref="L298">_xlfn.IFS(K298&gt;300000,0.47,K298&gt;60000,0.45,K298&gt;35200,0.3,K298&gt;20200,0.24,K298&gt;=0,0.19)</f>
        <v>0.47</v>
      </c>
      <c r="M298" s="40">
        <f t="shared" si="18"/>
        <v>455291.2</v>
      </c>
      <c r="N298" s="28">
        <f t="shared" si="19"/>
        <v>9497374.432</v>
      </c>
      <c r="O298" s="28">
        <f t="shared" si="20"/>
        <v>12454046.559532123</v>
      </c>
      <c r="P298">
        <v>31</v>
      </c>
      <c r="Q298" t="s">
        <v>22</v>
      </c>
      <c r="R298" t="s">
        <v>677</v>
      </c>
    </row>
    <row r="299" spans="1:18" x14ac:dyDescent="0.45">
      <c r="A299">
        <v>1233</v>
      </c>
      <c r="B299" t="s">
        <v>790</v>
      </c>
      <c r="C299" t="s">
        <v>1087</v>
      </c>
      <c r="D299" t="s">
        <v>881</v>
      </c>
      <c r="E299">
        <v>7</v>
      </c>
      <c r="H299" s="11">
        <v>14000</v>
      </c>
      <c r="I299">
        <v>345520</v>
      </c>
      <c r="J299" s="41">
        <v>728000</v>
      </c>
      <c r="K299" s="40">
        <f t="shared" si="17"/>
        <v>859040</v>
      </c>
      <c r="L299" s="42" cm="1">
        <f t="array" ref="L299">_xlfn.IFS(K299&gt;300000,0.47,K299&gt;60000,0.45,K299&gt;35200,0.3,K299&gt;20200,0.24,K299&gt;=0,0.19)</f>
        <v>0.47</v>
      </c>
      <c r="M299" s="40">
        <f t="shared" si="18"/>
        <v>455291.2</v>
      </c>
      <c r="N299" s="28">
        <f t="shared" si="19"/>
        <v>9497374.432</v>
      </c>
      <c r="O299" s="28">
        <f t="shared" si="20"/>
        <v>12454046.559532123</v>
      </c>
      <c r="P299">
        <v>23</v>
      </c>
      <c r="Q299" t="s">
        <v>45</v>
      </c>
      <c r="R299" t="s">
        <v>104</v>
      </c>
    </row>
    <row r="300" spans="1:18" x14ac:dyDescent="0.45">
      <c r="A300">
        <v>1291</v>
      </c>
      <c r="B300" t="s">
        <v>790</v>
      </c>
      <c r="C300" t="s">
        <v>1141</v>
      </c>
      <c r="D300" t="s">
        <v>1157</v>
      </c>
      <c r="E300">
        <v>15</v>
      </c>
      <c r="H300" s="11">
        <v>14000</v>
      </c>
      <c r="I300">
        <v>345520</v>
      </c>
      <c r="J300" s="41">
        <v>728000</v>
      </c>
      <c r="K300" s="40">
        <f t="shared" si="17"/>
        <v>859040</v>
      </c>
      <c r="L300" s="42" cm="1">
        <f t="array" ref="L300">_xlfn.IFS(K300&gt;300000,0.47,K300&gt;60000,0.45,K300&gt;35200,0.3,K300&gt;20200,0.24,K300&gt;=0,0.19)</f>
        <v>0.47</v>
      </c>
      <c r="M300" s="40">
        <f t="shared" si="18"/>
        <v>455291.2</v>
      </c>
      <c r="N300" s="28">
        <f t="shared" si="19"/>
        <v>9497374.432</v>
      </c>
      <c r="O300" s="28">
        <f t="shared" si="20"/>
        <v>12454046.559532123</v>
      </c>
      <c r="P300">
        <v>24</v>
      </c>
      <c r="Q300" t="s">
        <v>28</v>
      </c>
      <c r="R300" t="s">
        <v>677</v>
      </c>
    </row>
    <row r="301" spans="1:18" x14ac:dyDescent="0.45">
      <c r="A301">
        <v>1292</v>
      </c>
      <c r="B301" t="s">
        <v>790</v>
      </c>
      <c r="C301" t="s">
        <v>1141</v>
      </c>
      <c r="D301" t="s">
        <v>1158</v>
      </c>
      <c r="E301">
        <v>16</v>
      </c>
      <c r="H301" s="11">
        <v>14000</v>
      </c>
      <c r="I301">
        <v>345520</v>
      </c>
      <c r="J301" s="41">
        <v>728000</v>
      </c>
      <c r="K301" s="40">
        <f t="shared" si="17"/>
        <v>859040</v>
      </c>
      <c r="L301" s="42" cm="1">
        <f t="array" ref="L301">_xlfn.IFS(K301&gt;300000,0.47,K301&gt;60000,0.45,K301&gt;35200,0.3,K301&gt;20200,0.24,K301&gt;=0,0.19)</f>
        <v>0.47</v>
      </c>
      <c r="M301" s="40">
        <f t="shared" si="18"/>
        <v>455291.2</v>
      </c>
      <c r="N301" s="28">
        <f t="shared" si="19"/>
        <v>9497374.432</v>
      </c>
      <c r="O301" s="28">
        <f t="shared" si="20"/>
        <v>12454046.559532123</v>
      </c>
      <c r="P301">
        <v>24</v>
      </c>
      <c r="Q301" t="s">
        <v>73</v>
      </c>
      <c r="R301" t="s">
        <v>677</v>
      </c>
    </row>
    <row r="302" spans="1:18" x14ac:dyDescent="0.45">
      <c r="A302">
        <v>1293</v>
      </c>
      <c r="B302" t="s">
        <v>790</v>
      </c>
      <c r="C302" t="s">
        <v>1141</v>
      </c>
      <c r="D302" t="s">
        <v>1159</v>
      </c>
      <c r="E302">
        <v>17</v>
      </c>
      <c r="H302" s="11">
        <v>14000</v>
      </c>
      <c r="I302">
        <v>345520</v>
      </c>
      <c r="J302" s="41">
        <v>728000</v>
      </c>
      <c r="K302" s="40">
        <f t="shared" si="17"/>
        <v>859040</v>
      </c>
      <c r="L302" s="42" cm="1">
        <f t="array" ref="L302">_xlfn.IFS(K302&gt;300000,0.47,K302&gt;60000,0.45,K302&gt;35200,0.3,K302&gt;20200,0.24,K302&gt;=0,0.19)</f>
        <v>0.47</v>
      </c>
      <c r="M302" s="40">
        <f t="shared" si="18"/>
        <v>455291.2</v>
      </c>
      <c r="N302" s="28">
        <f t="shared" si="19"/>
        <v>9497374.432</v>
      </c>
      <c r="O302" s="28">
        <f t="shared" si="20"/>
        <v>12454046.559532123</v>
      </c>
      <c r="P302">
        <v>36</v>
      </c>
      <c r="Q302" t="s">
        <v>45</v>
      </c>
      <c r="R302" t="s">
        <v>677</v>
      </c>
    </row>
    <row r="303" spans="1:18" x14ac:dyDescent="0.45">
      <c r="A303">
        <v>1309</v>
      </c>
      <c r="B303" t="s">
        <v>790</v>
      </c>
      <c r="C303" t="s">
        <v>1173</v>
      </c>
      <c r="D303" t="s">
        <v>1178</v>
      </c>
      <c r="E303">
        <v>5</v>
      </c>
      <c r="H303" s="11">
        <v>14000</v>
      </c>
      <c r="I303">
        <v>345520</v>
      </c>
      <c r="J303" s="41">
        <v>728000</v>
      </c>
      <c r="K303" s="40">
        <f t="shared" si="17"/>
        <v>859040</v>
      </c>
      <c r="L303" s="42" cm="1">
        <f t="array" ref="L303">_xlfn.IFS(K303&gt;300000,0.47,K303&gt;60000,0.45,K303&gt;35200,0.3,K303&gt;20200,0.24,K303&gt;=0,0.19)</f>
        <v>0.47</v>
      </c>
      <c r="M303" s="40">
        <f t="shared" si="18"/>
        <v>455291.2</v>
      </c>
      <c r="N303" s="28">
        <f t="shared" si="19"/>
        <v>9497374.432</v>
      </c>
      <c r="O303" s="28">
        <f t="shared" si="20"/>
        <v>12454046.559532123</v>
      </c>
      <c r="P303">
        <v>20</v>
      </c>
      <c r="Q303" t="s">
        <v>45</v>
      </c>
      <c r="R303" t="s">
        <v>677</v>
      </c>
    </row>
    <row r="304" spans="1:18" x14ac:dyDescent="0.45">
      <c r="A304">
        <v>1336</v>
      </c>
      <c r="B304" t="s">
        <v>790</v>
      </c>
      <c r="C304" t="s">
        <v>1203</v>
      </c>
      <c r="D304" t="s">
        <v>1210</v>
      </c>
      <c r="E304">
        <v>6</v>
      </c>
      <c r="H304" s="11">
        <v>14000</v>
      </c>
      <c r="I304">
        <v>345520</v>
      </c>
      <c r="J304" s="41">
        <v>728000</v>
      </c>
      <c r="K304" s="40">
        <f t="shared" si="17"/>
        <v>859040</v>
      </c>
      <c r="L304" s="42" cm="1">
        <f t="array" ref="L304">_xlfn.IFS(K304&gt;300000,0.47,K304&gt;60000,0.45,K304&gt;35200,0.3,K304&gt;20200,0.24,K304&gt;=0,0.19)</f>
        <v>0.47</v>
      </c>
      <c r="M304" s="40">
        <f t="shared" si="18"/>
        <v>455291.2</v>
      </c>
      <c r="N304" s="28">
        <f t="shared" si="19"/>
        <v>9497374.432</v>
      </c>
      <c r="O304" s="28">
        <f t="shared" si="20"/>
        <v>12454046.559532123</v>
      </c>
      <c r="P304">
        <v>36</v>
      </c>
      <c r="Q304" t="s">
        <v>28</v>
      </c>
      <c r="R304" t="s">
        <v>677</v>
      </c>
    </row>
    <row r="305" spans="1:18" x14ac:dyDescent="0.45">
      <c r="A305">
        <v>1337</v>
      </c>
      <c r="B305" t="s">
        <v>790</v>
      </c>
      <c r="C305" t="s">
        <v>1203</v>
      </c>
      <c r="D305" t="s">
        <v>1211</v>
      </c>
      <c r="E305">
        <v>7</v>
      </c>
      <c r="H305" s="11">
        <v>14000</v>
      </c>
      <c r="I305">
        <v>345520</v>
      </c>
      <c r="J305" s="41">
        <v>728000</v>
      </c>
      <c r="K305" s="40">
        <f t="shared" si="17"/>
        <v>859040</v>
      </c>
      <c r="L305" s="42" cm="1">
        <f t="array" ref="L305">_xlfn.IFS(K305&gt;300000,0.47,K305&gt;60000,0.45,K305&gt;35200,0.3,K305&gt;20200,0.24,K305&gt;=0,0.19)</f>
        <v>0.47</v>
      </c>
      <c r="M305" s="40">
        <f t="shared" si="18"/>
        <v>455291.2</v>
      </c>
      <c r="N305" s="28">
        <f t="shared" si="19"/>
        <v>9497374.432</v>
      </c>
      <c r="O305" s="28">
        <f t="shared" si="20"/>
        <v>12454046.559532123</v>
      </c>
      <c r="P305">
        <v>31</v>
      </c>
      <c r="Q305" t="s">
        <v>950</v>
      </c>
      <c r="R305" t="s">
        <v>677</v>
      </c>
    </row>
    <row r="306" spans="1:18" x14ac:dyDescent="0.45">
      <c r="A306">
        <v>1484</v>
      </c>
      <c r="B306" t="s">
        <v>790</v>
      </c>
      <c r="C306" t="s">
        <v>1346</v>
      </c>
      <c r="D306" t="s">
        <v>1369</v>
      </c>
      <c r="E306">
        <v>24</v>
      </c>
      <c r="H306" s="11">
        <v>14000</v>
      </c>
      <c r="I306">
        <v>345520</v>
      </c>
      <c r="J306" s="41">
        <v>728000</v>
      </c>
      <c r="K306" s="40">
        <f t="shared" si="17"/>
        <v>859040</v>
      </c>
      <c r="L306" s="42" cm="1">
        <f t="array" ref="L306">_xlfn.IFS(K306&gt;300000,0.47,K306&gt;60000,0.45,K306&gt;35200,0.3,K306&gt;20200,0.24,K306&gt;=0,0.19)</f>
        <v>0.47</v>
      </c>
      <c r="M306" s="40">
        <f t="shared" si="18"/>
        <v>455291.2</v>
      </c>
      <c r="N306" s="28">
        <f t="shared" si="19"/>
        <v>9497374.432</v>
      </c>
      <c r="O306" s="28">
        <f t="shared" si="20"/>
        <v>12454046.559532123</v>
      </c>
      <c r="P306">
        <v>18</v>
      </c>
      <c r="Q306" t="s">
        <v>20</v>
      </c>
      <c r="R306" t="s">
        <v>677</v>
      </c>
    </row>
    <row r="307" spans="1:18" x14ac:dyDescent="0.45">
      <c r="A307">
        <v>1489</v>
      </c>
      <c r="B307" t="s">
        <v>790</v>
      </c>
      <c r="C307" t="s">
        <v>1371</v>
      </c>
      <c r="D307" t="s">
        <v>1376</v>
      </c>
      <c r="E307">
        <v>4</v>
      </c>
      <c r="H307" s="11">
        <v>14000</v>
      </c>
      <c r="I307">
        <v>345520</v>
      </c>
      <c r="J307" s="41">
        <v>728000</v>
      </c>
      <c r="K307" s="40">
        <f t="shared" si="17"/>
        <v>859040</v>
      </c>
      <c r="L307" s="42" cm="1">
        <f t="array" ref="L307">_xlfn.IFS(K307&gt;300000,0.47,K307&gt;60000,0.45,K307&gt;35200,0.3,K307&gt;20200,0.24,K307&gt;=0,0.19)</f>
        <v>0.47</v>
      </c>
      <c r="M307" s="40">
        <f t="shared" si="18"/>
        <v>455291.2</v>
      </c>
      <c r="N307" s="28">
        <f t="shared" si="19"/>
        <v>9497374.432</v>
      </c>
      <c r="O307" s="28">
        <f t="shared" si="20"/>
        <v>12454046.559532123</v>
      </c>
      <c r="P307">
        <v>28</v>
      </c>
      <c r="Q307" t="s">
        <v>28</v>
      </c>
      <c r="R307" t="s">
        <v>18</v>
      </c>
    </row>
    <row r="308" spans="1:18" x14ac:dyDescent="0.45">
      <c r="A308">
        <v>1490</v>
      </c>
      <c r="B308" t="s">
        <v>790</v>
      </c>
      <c r="C308" t="s">
        <v>1371</v>
      </c>
      <c r="D308" t="s">
        <v>1377</v>
      </c>
      <c r="E308">
        <v>5</v>
      </c>
      <c r="H308" s="11">
        <v>14000</v>
      </c>
      <c r="I308">
        <v>345520</v>
      </c>
      <c r="J308" s="41">
        <v>728000</v>
      </c>
      <c r="K308" s="40">
        <f t="shared" si="17"/>
        <v>859040</v>
      </c>
      <c r="L308" s="42" cm="1">
        <f t="array" ref="L308">_xlfn.IFS(K308&gt;300000,0.47,K308&gt;60000,0.45,K308&gt;35200,0.3,K308&gt;20200,0.24,K308&gt;=0,0.19)</f>
        <v>0.47</v>
      </c>
      <c r="M308" s="40">
        <f t="shared" si="18"/>
        <v>455291.2</v>
      </c>
      <c r="N308" s="28">
        <f t="shared" si="19"/>
        <v>9497374.432</v>
      </c>
      <c r="O308" s="28">
        <f t="shared" si="20"/>
        <v>12454046.559532123</v>
      </c>
      <c r="P308">
        <v>28</v>
      </c>
      <c r="Q308" t="s">
        <v>63</v>
      </c>
      <c r="R308" t="s">
        <v>923</v>
      </c>
    </row>
    <row r="309" spans="1:18" x14ac:dyDescent="0.45">
      <c r="A309">
        <v>1520</v>
      </c>
      <c r="B309" t="s">
        <v>790</v>
      </c>
      <c r="C309" t="s">
        <v>1401</v>
      </c>
      <c r="D309" t="s">
        <v>1410</v>
      </c>
      <c r="E309">
        <v>9</v>
      </c>
      <c r="H309" s="11">
        <v>14000</v>
      </c>
      <c r="I309">
        <v>345520</v>
      </c>
      <c r="J309" s="41">
        <v>728000</v>
      </c>
      <c r="K309" s="40">
        <f t="shared" si="17"/>
        <v>859040</v>
      </c>
      <c r="L309" s="42" cm="1">
        <f t="array" ref="L309">_xlfn.IFS(K309&gt;300000,0.47,K309&gt;60000,0.45,K309&gt;35200,0.3,K309&gt;20200,0.24,K309&gt;=0,0.19)</f>
        <v>0.47</v>
      </c>
      <c r="M309" s="40">
        <f t="shared" si="18"/>
        <v>455291.2</v>
      </c>
      <c r="N309" s="28">
        <f t="shared" si="19"/>
        <v>9497374.432</v>
      </c>
      <c r="O309" s="28">
        <f t="shared" si="20"/>
        <v>12454046.559532123</v>
      </c>
      <c r="P309">
        <v>28</v>
      </c>
      <c r="Q309" t="s">
        <v>22</v>
      </c>
      <c r="R309" t="s">
        <v>104</v>
      </c>
    </row>
    <row r="310" spans="1:18" x14ac:dyDescent="0.45">
      <c r="A310">
        <v>1383</v>
      </c>
      <c r="B310" t="s">
        <v>1966</v>
      </c>
      <c r="C310" t="s">
        <v>1260</v>
      </c>
      <c r="D310" t="s">
        <v>813</v>
      </c>
      <c r="E310">
        <v>4</v>
      </c>
      <c r="H310" s="11">
        <v>14000</v>
      </c>
      <c r="I310">
        <v>345520</v>
      </c>
      <c r="J310" s="41">
        <v>728000</v>
      </c>
      <c r="K310" s="40">
        <f t="shared" si="17"/>
        <v>859040</v>
      </c>
      <c r="L310" s="42" cm="1">
        <f t="array" ref="L310">_xlfn.IFS(K310&gt;300000,0.47,K310&gt;60000,0.45,K310&gt;35200,0.3,K310&gt;20200,0.24,K310&gt;=0,0.19)</f>
        <v>0.47</v>
      </c>
      <c r="M310" s="40">
        <f t="shared" si="18"/>
        <v>455291.2</v>
      </c>
      <c r="N310" s="28">
        <f t="shared" si="19"/>
        <v>9497374.432</v>
      </c>
      <c r="O310" s="28">
        <f t="shared" si="20"/>
        <v>12454046.559532123</v>
      </c>
      <c r="P310">
        <v>31</v>
      </c>
      <c r="Q310" t="s">
        <v>958</v>
      </c>
      <c r="R310" t="s">
        <v>677</v>
      </c>
    </row>
    <row r="311" spans="1:18" x14ac:dyDescent="0.45">
      <c r="A311">
        <v>1539</v>
      </c>
      <c r="B311" t="s">
        <v>1966</v>
      </c>
      <c r="C311" t="s">
        <v>1427</v>
      </c>
      <c r="D311" t="s">
        <v>1430</v>
      </c>
      <c r="E311">
        <v>3</v>
      </c>
      <c r="H311" s="11">
        <v>14000</v>
      </c>
      <c r="I311">
        <v>345520</v>
      </c>
      <c r="J311" s="41">
        <v>728000</v>
      </c>
      <c r="K311" s="40">
        <f t="shared" si="17"/>
        <v>859040</v>
      </c>
      <c r="L311" s="42" cm="1">
        <f t="array" ref="L311">_xlfn.IFS(K311&gt;300000,0.47,K311&gt;60000,0.45,K311&gt;35200,0.3,K311&gt;20200,0.24,K311&gt;=0,0.19)</f>
        <v>0.47</v>
      </c>
      <c r="M311" s="40">
        <f t="shared" si="18"/>
        <v>455291.2</v>
      </c>
      <c r="N311" s="28">
        <f t="shared" si="19"/>
        <v>9497374.432</v>
      </c>
      <c r="O311" s="28">
        <f t="shared" si="20"/>
        <v>12454046.559532123</v>
      </c>
      <c r="P311">
        <v>34</v>
      </c>
      <c r="Q311" t="s">
        <v>28</v>
      </c>
      <c r="R311" t="s">
        <v>677</v>
      </c>
    </row>
    <row r="312" spans="1:18" x14ac:dyDescent="0.45">
      <c r="A312">
        <v>1586</v>
      </c>
      <c r="B312" t="s">
        <v>1966</v>
      </c>
      <c r="C312" t="s">
        <v>1260</v>
      </c>
      <c r="D312" t="s">
        <v>813</v>
      </c>
      <c r="E312">
        <v>4</v>
      </c>
      <c r="H312" s="11">
        <v>14000</v>
      </c>
      <c r="J312" s="41">
        <v>728000</v>
      </c>
      <c r="K312" s="40">
        <f t="shared" si="17"/>
        <v>859040</v>
      </c>
      <c r="L312" s="42" cm="1">
        <f t="array" ref="L312">_xlfn.IFS(K312&gt;300000,0.47,K312&gt;60000,0.45,K312&gt;35200,0.3,K312&gt;20200,0.24,K312&gt;=0,0.19)</f>
        <v>0.47</v>
      </c>
      <c r="M312" s="40">
        <f t="shared" si="18"/>
        <v>455291.2</v>
      </c>
      <c r="N312" s="28">
        <f t="shared" si="19"/>
        <v>9497374.432</v>
      </c>
      <c r="O312" s="28">
        <f t="shared" si="20"/>
        <v>12454046.559532123</v>
      </c>
      <c r="P312">
        <v>31</v>
      </c>
      <c r="Q312" t="s">
        <v>958</v>
      </c>
      <c r="R312" t="s">
        <v>677</v>
      </c>
    </row>
    <row r="313" spans="1:18" x14ac:dyDescent="0.45">
      <c r="A313">
        <v>1756</v>
      </c>
      <c r="B313" t="s">
        <v>1966</v>
      </c>
      <c r="C313" t="s">
        <v>2262</v>
      </c>
      <c r="D313" t="s">
        <v>2236</v>
      </c>
      <c r="E313">
        <v>1</v>
      </c>
      <c r="H313" s="11">
        <v>14000</v>
      </c>
      <c r="J313" s="41">
        <v>728000</v>
      </c>
      <c r="K313" s="40">
        <f t="shared" si="17"/>
        <v>859040</v>
      </c>
      <c r="L313" s="42" cm="1">
        <f t="array" ref="L313">_xlfn.IFS(K313&gt;300000,0.47,K313&gt;60000,0.45,K313&gt;35200,0.3,K313&gt;20200,0.24,K313&gt;=0,0.19)</f>
        <v>0.47</v>
      </c>
      <c r="M313" s="40">
        <f t="shared" si="18"/>
        <v>455291.2</v>
      </c>
      <c r="N313" s="28">
        <f t="shared" si="19"/>
        <v>9497374.432</v>
      </c>
      <c r="O313" s="28">
        <f t="shared" si="20"/>
        <v>12454046.559532123</v>
      </c>
      <c r="P313">
        <v>30</v>
      </c>
      <c r="Q313" t="s">
        <v>22</v>
      </c>
      <c r="R313" t="s">
        <v>677</v>
      </c>
    </row>
    <row r="314" spans="1:18" x14ac:dyDescent="0.45">
      <c r="A314">
        <v>1253</v>
      </c>
      <c r="B314" t="s">
        <v>1966</v>
      </c>
      <c r="C314" t="s">
        <v>1111</v>
      </c>
      <c r="D314" t="s">
        <v>1114</v>
      </c>
      <c r="E314">
        <v>3</v>
      </c>
      <c r="H314" s="11">
        <v>13000</v>
      </c>
      <c r="I314">
        <v>320840</v>
      </c>
      <c r="J314" s="41">
        <v>676000</v>
      </c>
      <c r="K314" s="40">
        <f t="shared" si="17"/>
        <v>797680</v>
      </c>
      <c r="L314" s="42" cm="1">
        <f t="array" ref="L314">_xlfn.IFS(K314&gt;300000,0.47,K314&gt;60000,0.45,K314&gt;35200,0.3,K314&gt;20200,0.24,K314&gt;=0,0.19)</f>
        <v>0.47</v>
      </c>
      <c r="M314" s="40">
        <f t="shared" si="18"/>
        <v>422770.4</v>
      </c>
      <c r="N314" s="28">
        <f t="shared" si="19"/>
        <v>8818990.5439999998</v>
      </c>
      <c r="O314" s="28">
        <f t="shared" si="20"/>
        <v>11564471.805279829</v>
      </c>
      <c r="P314">
        <v>31</v>
      </c>
      <c r="Q314" t="s">
        <v>17</v>
      </c>
      <c r="R314" t="s">
        <v>677</v>
      </c>
    </row>
    <row r="315" spans="1:18" x14ac:dyDescent="0.45">
      <c r="A315">
        <v>1254</v>
      </c>
      <c r="B315" t="s">
        <v>1966</v>
      </c>
      <c r="C315" t="s">
        <v>1111</v>
      </c>
      <c r="D315" t="s">
        <v>1115</v>
      </c>
      <c r="E315">
        <v>4</v>
      </c>
      <c r="H315" s="11">
        <v>13000</v>
      </c>
      <c r="I315">
        <v>320840</v>
      </c>
      <c r="J315" s="41">
        <v>676000</v>
      </c>
      <c r="K315" s="40">
        <f t="shared" si="17"/>
        <v>797680</v>
      </c>
      <c r="L315" s="42" cm="1">
        <f t="array" ref="L315">_xlfn.IFS(K315&gt;300000,0.47,K315&gt;60000,0.45,K315&gt;35200,0.3,K315&gt;20200,0.24,K315&gt;=0,0.19)</f>
        <v>0.47</v>
      </c>
      <c r="M315" s="40">
        <f t="shared" si="18"/>
        <v>422770.4</v>
      </c>
      <c r="N315" s="28">
        <f t="shared" si="19"/>
        <v>8818990.5439999998</v>
      </c>
      <c r="O315" s="28">
        <f t="shared" si="20"/>
        <v>11564471.805279829</v>
      </c>
      <c r="P315">
        <v>27</v>
      </c>
      <c r="Q315" t="s">
        <v>48</v>
      </c>
      <c r="R315" t="s">
        <v>197</v>
      </c>
    </row>
    <row r="316" spans="1:18" x14ac:dyDescent="0.45">
      <c r="A316">
        <v>1255</v>
      </c>
      <c r="B316" t="s">
        <v>1966</v>
      </c>
      <c r="C316" t="s">
        <v>1111</v>
      </c>
      <c r="D316" t="s">
        <v>1116</v>
      </c>
      <c r="E316">
        <v>5</v>
      </c>
      <c r="H316" s="11">
        <v>13000</v>
      </c>
      <c r="I316">
        <v>320840</v>
      </c>
      <c r="J316" s="41">
        <v>676000</v>
      </c>
      <c r="K316" s="40">
        <f t="shared" si="17"/>
        <v>797680</v>
      </c>
      <c r="L316" s="42" cm="1">
        <f t="array" ref="L316">_xlfn.IFS(K316&gt;300000,0.47,K316&gt;60000,0.45,K316&gt;35200,0.3,K316&gt;20200,0.24,K316&gt;=0,0.19)</f>
        <v>0.47</v>
      </c>
      <c r="M316" s="40">
        <f t="shared" si="18"/>
        <v>422770.4</v>
      </c>
      <c r="N316" s="28">
        <f t="shared" si="19"/>
        <v>8818990.5439999998</v>
      </c>
      <c r="O316" s="28">
        <f t="shared" si="20"/>
        <v>11564471.805279829</v>
      </c>
      <c r="P316">
        <v>29</v>
      </c>
      <c r="Q316" t="s">
        <v>40</v>
      </c>
      <c r="R316" t="s">
        <v>1117</v>
      </c>
    </row>
    <row r="317" spans="1:18" x14ac:dyDescent="0.45">
      <c r="A317">
        <v>1013</v>
      </c>
      <c r="B317" t="s">
        <v>790</v>
      </c>
      <c r="C317" t="s">
        <v>824</v>
      </c>
      <c r="D317" t="s">
        <v>830</v>
      </c>
      <c r="E317">
        <v>6</v>
      </c>
      <c r="H317" s="11">
        <v>13000</v>
      </c>
      <c r="I317">
        <v>320840</v>
      </c>
      <c r="J317" s="41">
        <v>676000</v>
      </c>
      <c r="K317" s="40">
        <f t="shared" si="17"/>
        <v>797680</v>
      </c>
      <c r="L317" s="42" cm="1">
        <f t="array" ref="L317">_xlfn.IFS(K317&gt;300000,0.47,K317&gt;60000,0.45,K317&gt;35200,0.3,K317&gt;20200,0.24,K317&gt;=0,0.19)</f>
        <v>0.47</v>
      </c>
      <c r="M317" s="40">
        <f t="shared" si="18"/>
        <v>422770.4</v>
      </c>
      <c r="N317" s="28">
        <f t="shared" si="19"/>
        <v>8818990.5439999998</v>
      </c>
      <c r="O317" s="28">
        <f t="shared" si="20"/>
        <v>11564471.805279829</v>
      </c>
      <c r="P317">
        <v>22</v>
      </c>
      <c r="Q317" t="s">
        <v>50</v>
      </c>
      <c r="R317" t="s">
        <v>677</v>
      </c>
    </row>
    <row r="318" spans="1:18" x14ac:dyDescent="0.45">
      <c r="A318">
        <v>1219</v>
      </c>
      <c r="B318" t="s">
        <v>790</v>
      </c>
      <c r="C318" t="s">
        <v>1061</v>
      </c>
      <c r="D318" t="s">
        <v>1079</v>
      </c>
      <c r="E318">
        <v>16</v>
      </c>
      <c r="H318" s="11">
        <v>13000</v>
      </c>
      <c r="I318">
        <v>320840</v>
      </c>
      <c r="J318" s="41">
        <v>676000</v>
      </c>
      <c r="K318" s="40">
        <f t="shared" si="17"/>
        <v>797680</v>
      </c>
      <c r="L318" s="42" cm="1">
        <f t="array" ref="L318">_xlfn.IFS(K318&gt;300000,0.47,K318&gt;60000,0.45,K318&gt;35200,0.3,K318&gt;20200,0.24,K318&gt;=0,0.19)</f>
        <v>0.47</v>
      </c>
      <c r="M318" s="40">
        <f t="shared" si="18"/>
        <v>422770.4</v>
      </c>
      <c r="N318" s="28">
        <f t="shared" si="19"/>
        <v>8818990.5439999998</v>
      </c>
      <c r="O318" s="28">
        <f t="shared" si="20"/>
        <v>11564471.805279829</v>
      </c>
      <c r="P318">
        <v>29</v>
      </c>
      <c r="Q318" t="s">
        <v>17</v>
      </c>
      <c r="R318" t="s">
        <v>677</v>
      </c>
    </row>
    <row r="319" spans="1:18" x14ac:dyDescent="0.45">
      <c r="A319">
        <v>1220</v>
      </c>
      <c r="B319" t="s">
        <v>790</v>
      </c>
      <c r="C319" t="s">
        <v>1061</v>
      </c>
      <c r="D319" t="s">
        <v>1080</v>
      </c>
      <c r="E319">
        <v>17</v>
      </c>
      <c r="H319" s="11">
        <v>13000</v>
      </c>
      <c r="I319">
        <v>320840</v>
      </c>
      <c r="J319" s="41">
        <v>676000</v>
      </c>
      <c r="K319" s="40">
        <f t="shared" si="17"/>
        <v>797680</v>
      </c>
      <c r="L319" s="42" cm="1">
        <f t="array" ref="L319">_xlfn.IFS(K319&gt;300000,0.47,K319&gt;60000,0.45,K319&gt;35200,0.3,K319&gt;20200,0.24,K319&gt;=0,0.19)</f>
        <v>0.47</v>
      </c>
      <c r="M319" s="40">
        <f t="shared" si="18"/>
        <v>422770.4</v>
      </c>
      <c r="N319" s="28">
        <f t="shared" si="19"/>
        <v>8818990.5439999998</v>
      </c>
      <c r="O319" s="28">
        <f t="shared" si="20"/>
        <v>11564471.805279829</v>
      </c>
      <c r="P319">
        <v>26</v>
      </c>
      <c r="Q319" t="s">
        <v>17</v>
      </c>
      <c r="R319" t="s">
        <v>34</v>
      </c>
    </row>
    <row r="320" spans="1:18" x14ac:dyDescent="0.45">
      <c r="A320">
        <v>1234</v>
      </c>
      <c r="B320" t="s">
        <v>790</v>
      </c>
      <c r="C320" t="s">
        <v>1087</v>
      </c>
      <c r="D320" t="s">
        <v>1094</v>
      </c>
      <c r="E320">
        <v>8</v>
      </c>
      <c r="H320" s="11">
        <v>13000</v>
      </c>
      <c r="I320">
        <v>320840</v>
      </c>
      <c r="J320" s="41">
        <v>676000</v>
      </c>
      <c r="K320" s="40">
        <f t="shared" si="17"/>
        <v>797680</v>
      </c>
      <c r="L320" s="42" cm="1">
        <f t="array" ref="L320">_xlfn.IFS(K320&gt;300000,0.47,K320&gt;60000,0.45,K320&gt;35200,0.3,K320&gt;20200,0.24,K320&gt;=0,0.19)</f>
        <v>0.47</v>
      </c>
      <c r="M320" s="40">
        <f t="shared" si="18"/>
        <v>422770.4</v>
      </c>
      <c r="N320" s="28">
        <f t="shared" si="19"/>
        <v>8818990.5439999998</v>
      </c>
      <c r="O320" s="28">
        <f t="shared" si="20"/>
        <v>11564471.805279829</v>
      </c>
      <c r="P320">
        <v>26</v>
      </c>
      <c r="Q320" t="s">
        <v>26</v>
      </c>
      <c r="R320" t="s">
        <v>677</v>
      </c>
    </row>
    <row r="321" spans="1:18" x14ac:dyDescent="0.45">
      <c r="A321">
        <v>1294</v>
      </c>
      <c r="B321" t="s">
        <v>790</v>
      </c>
      <c r="C321" t="s">
        <v>1141</v>
      </c>
      <c r="D321" t="s">
        <v>1160</v>
      </c>
      <c r="E321">
        <v>18</v>
      </c>
      <c r="H321" s="11">
        <v>13000</v>
      </c>
      <c r="I321">
        <v>320840</v>
      </c>
      <c r="J321" s="41">
        <v>676000</v>
      </c>
      <c r="K321" s="40">
        <f t="shared" si="17"/>
        <v>797680</v>
      </c>
      <c r="L321" s="42" cm="1">
        <f t="array" ref="L321">_xlfn.IFS(K321&gt;300000,0.47,K321&gt;60000,0.45,K321&gt;35200,0.3,K321&gt;20200,0.24,K321&gt;=0,0.19)</f>
        <v>0.47</v>
      </c>
      <c r="M321" s="40">
        <f t="shared" si="18"/>
        <v>422770.4</v>
      </c>
      <c r="N321" s="28">
        <f t="shared" si="19"/>
        <v>8818990.5439999998</v>
      </c>
      <c r="O321" s="28">
        <f t="shared" si="20"/>
        <v>11564471.805279829</v>
      </c>
      <c r="P321">
        <v>24</v>
      </c>
      <c r="Q321" t="s">
        <v>22</v>
      </c>
      <c r="R321" t="s">
        <v>677</v>
      </c>
    </row>
    <row r="322" spans="1:18" x14ac:dyDescent="0.45">
      <c r="A322">
        <v>1310</v>
      </c>
      <c r="B322" t="s">
        <v>790</v>
      </c>
      <c r="C322" t="s">
        <v>1173</v>
      </c>
      <c r="D322" t="s">
        <v>1179</v>
      </c>
      <c r="E322">
        <v>6</v>
      </c>
      <c r="H322" s="11">
        <v>13000</v>
      </c>
      <c r="I322">
        <v>320840</v>
      </c>
      <c r="J322" s="41">
        <v>676000</v>
      </c>
      <c r="K322" s="40">
        <f t="shared" ref="K322:K385" si="21">J322*$T$5</f>
        <v>797680</v>
      </c>
      <c r="L322" s="42" cm="1">
        <f t="array" ref="L322">_xlfn.IFS(K322&gt;300000,0.47,K322&gt;60000,0.45,K322&gt;35200,0.3,K322&gt;20200,0.24,K322&gt;=0,0.19)</f>
        <v>0.47</v>
      </c>
      <c r="M322" s="40">
        <f t="shared" ref="M322:M385" si="22">K322*(1-L322)</f>
        <v>422770.4</v>
      </c>
      <c r="N322" s="28">
        <f t="shared" ref="N322:N385" si="23">M322*$T$7</f>
        <v>8818990.5439999998</v>
      </c>
      <c r="O322" s="28">
        <f t="shared" ref="O322:O385" si="24">M322*$T$10*$T$7</f>
        <v>11564471.805279829</v>
      </c>
      <c r="P322">
        <v>24</v>
      </c>
      <c r="Q322" t="s">
        <v>105</v>
      </c>
      <c r="R322" t="s">
        <v>451</v>
      </c>
    </row>
    <row r="323" spans="1:18" x14ac:dyDescent="0.45">
      <c r="A323">
        <v>1338</v>
      </c>
      <c r="B323" t="s">
        <v>790</v>
      </c>
      <c r="C323" t="s">
        <v>1203</v>
      </c>
      <c r="D323" t="s">
        <v>1212</v>
      </c>
      <c r="E323">
        <v>8</v>
      </c>
      <c r="H323" s="11">
        <v>13000</v>
      </c>
      <c r="I323">
        <v>320840</v>
      </c>
      <c r="J323" s="41">
        <v>676000</v>
      </c>
      <c r="K323" s="40">
        <f t="shared" si="21"/>
        <v>797680</v>
      </c>
      <c r="L323" s="42" cm="1">
        <f t="array" ref="L323">_xlfn.IFS(K323&gt;300000,0.47,K323&gt;60000,0.45,K323&gt;35200,0.3,K323&gt;20200,0.24,K323&gt;=0,0.19)</f>
        <v>0.47</v>
      </c>
      <c r="M323" s="40">
        <f t="shared" si="22"/>
        <v>422770.4</v>
      </c>
      <c r="N323" s="28">
        <f t="shared" si="23"/>
        <v>8818990.5439999998</v>
      </c>
      <c r="O323" s="28">
        <f t="shared" si="24"/>
        <v>11564471.805279829</v>
      </c>
      <c r="P323">
        <v>32</v>
      </c>
      <c r="Q323" t="s">
        <v>943</v>
      </c>
      <c r="R323" t="s">
        <v>677</v>
      </c>
    </row>
    <row r="324" spans="1:18" x14ac:dyDescent="0.45">
      <c r="A324">
        <v>1491</v>
      </c>
      <c r="B324" t="s">
        <v>790</v>
      </c>
      <c r="C324" t="s">
        <v>1371</v>
      </c>
      <c r="D324" t="s">
        <v>1378</v>
      </c>
      <c r="E324">
        <v>6</v>
      </c>
      <c r="H324" s="11">
        <v>13000</v>
      </c>
      <c r="I324">
        <v>320840</v>
      </c>
      <c r="J324" s="41">
        <v>676000</v>
      </c>
      <c r="K324" s="40">
        <f t="shared" si="21"/>
        <v>797680</v>
      </c>
      <c r="L324" s="42" cm="1">
        <f t="array" ref="L324">_xlfn.IFS(K324&gt;300000,0.47,K324&gt;60000,0.45,K324&gt;35200,0.3,K324&gt;20200,0.24,K324&gt;=0,0.19)</f>
        <v>0.47</v>
      </c>
      <c r="M324" s="40">
        <f t="shared" si="22"/>
        <v>422770.4</v>
      </c>
      <c r="N324" s="28">
        <f t="shared" si="23"/>
        <v>8818990.5439999998</v>
      </c>
      <c r="O324" s="28">
        <f t="shared" si="24"/>
        <v>11564471.805279829</v>
      </c>
      <c r="P324">
        <v>28</v>
      </c>
      <c r="Q324" t="s">
        <v>45</v>
      </c>
      <c r="R324" t="s">
        <v>1379</v>
      </c>
    </row>
    <row r="325" spans="1:18" x14ac:dyDescent="0.45">
      <c r="A325">
        <v>1521</v>
      </c>
      <c r="B325" t="s">
        <v>790</v>
      </c>
      <c r="C325" t="s">
        <v>1401</v>
      </c>
      <c r="D325" t="s">
        <v>1411</v>
      </c>
      <c r="E325">
        <v>10</v>
      </c>
      <c r="H325" s="11">
        <v>13000</v>
      </c>
      <c r="I325">
        <v>320840</v>
      </c>
      <c r="J325" s="41">
        <v>676000</v>
      </c>
      <c r="K325" s="40">
        <f t="shared" si="21"/>
        <v>797680</v>
      </c>
      <c r="L325" s="42" cm="1">
        <f t="array" ref="L325">_xlfn.IFS(K325&gt;300000,0.47,K325&gt;60000,0.45,K325&gt;35200,0.3,K325&gt;20200,0.24,K325&gt;=0,0.19)</f>
        <v>0.47</v>
      </c>
      <c r="M325" s="40">
        <f t="shared" si="22"/>
        <v>422770.4</v>
      </c>
      <c r="N325" s="28">
        <f t="shared" si="23"/>
        <v>8818990.5439999998</v>
      </c>
      <c r="O325" s="28">
        <f t="shared" si="24"/>
        <v>11564471.805279829</v>
      </c>
      <c r="P325">
        <v>32</v>
      </c>
      <c r="Q325" t="s">
        <v>63</v>
      </c>
      <c r="R325" t="s">
        <v>677</v>
      </c>
    </row>
    <row r="326" spans="1:18" x14ac:dyDescent="0.45">
      <c r="A326">
        <v>1522</v>
      </c>
      <c r="B326" t="s">
        <v>790</v>
      </c>
      <c r="C326" t="s">
        <v>1401</v>
      </c>
      <c r="D326" t="s">
        <v>1412</v>
      </c>
      <c r="E326">
        <v>11</v>
      </c>
      <c r="H326" s="11">
        <v>13000</v>
      </c>
      <c r="I326">
        <v>320840</v>
      </c>
      <c r="J326" s="41">
        <v>676000</v>
      </c>
      <c r="K326" s="40">
        <f t="shared" si="21"/>
        <v>797680</v>
      </c>
      <c r="L326" s="42" cm="1">
        <f t="array" ref="L326">_xlfn.IFS(K326&gt;300000,0.47,K326&gt;60000,0.45,K326&gt;35200,0.3,K326&gt;20200,0.24,K326&gt;=0,0.19)</f>
        <v>0.47</v>
      </c>
      <c r="M326" s="40">
        <f t="shared" si="22"/>
        <v>422770.4</v>
      </c>
      <c r="N326" s="28">
        <f t="shared" si="23"/>
        <v>8818990.5439999998</v>
      </c>
      <c r="O326" s="28">
        <f t="shared" si="24"/>
        <v>11564471.805279829</v>
      </c>
      <c r="P326">
        <v>31</v>
      </c>
      <c r="Q326" t="s">
        <v>1413</v>
      </c>
      <c r="R326" t="s">
        <v>677</v>
      </c>
    </row>
    <row r="327" spans="1:18" x14ac:dyDescent="0.45">
      <c r="A327">
        <v>1559</v>
      </c>
      <c r="B327" t="s">
        <v>790</v>
      </c>
      <c r="C327" t="s">
        <v>2063</v>
      </c>
      <c r="D327" t="s">
        <v>2028</v>
      </c>
      <c r="E327">
        <v>2</v>
      </c>
      <c r="H327" s="11">
        <v>13000</v>
      </c>
      <c r="J327" s="41">
        <v>676000</v>
      </c>
      <c r="K327" s="40">
        <f t="shared" si="21"/>
        <v>797680</v>
      </c>
      <c r="L327" s="42" cm="1">
        <f t="array" ref="L327">_xlfn.IFS(K327&gt;300000,0.47,K327&gt;60000,0.45,K327&gt;35200,0.3,K327&gt;20200,0.24,K327&gt;=0,0.19)</f>
        <v>0.47</v>
      </c>
      <c r="M327" s="40">
        <f t="shared" si="22"/>
        <v>422770.4</v>
      </c>
      <c r="N327" s="28">
        <f t="shared" si="23"/>
        <v>8818990.5439999998</v>
      </c>
      <c r="O327" s="28">
        <f t="shared" si="24"/>
        <v>11564471.805279829</v>
      </c>
      <c r="P327">
        <v>26</v>
      </c>
      <c r="Q327" t="s">
        <v>59</v>
      </c>
      <c r="R327" t="s">
        <v>677</v>
      </c>
    </row>
    <row r="328" spans="1:18" x14ac:dyDescent="0.45">
      <c r="A328">
        <v>1157</v>
      </c>
      <c r="B328" t="s">
        <v>1966</v>
      </c>
      <c r="C328" t="s">
        <v>1007</v>
      </c>
      <c r="D328" t="s">
        <v>1010</v>
      </c>
      <c r="E328">
        <v>3</v>
      </c>
      <c r="H328" s="11">
        <v>12000</v>
      </c>
      <c r="I328">
        <v>296160</v>
      </c>
      <c r="J328" s="41">
        <v>624000</v>
      </c>
      <c r="K328" s="40">
        <f t="shared" si="21"/>
        <v>736320</v>
      </c>
      <c r="L328" s="42" cm="1">
        <f t="array" ref="L328">_xlfn.IFS(K328&gt;300000,0.47,K328&gt;60000,0.45,K328&gt;35200,0.3,K328&gt;20200,0.24,K328&gt;=0,0.19)</f>
        <v>0.47</v>
      </c>
      <c r="M328" s="40">
        <f t="shared" si="22"/>
        <v>390249.60000000003</v>
      </c>
      <c r="N328" s="28">
        <f t="shared" si="23"/>
        <v>8140606.6560000004</v>
      </c>
      <c r="O328" s="28">
        <f t="shared" si="24"/>
        <v>10674897.051027535</v>
      </c>
      <c r="P328">
        <v>29</v>
      </c>
      <c r="Q328" t="s">
        <v>17</v>
      </c>
      <c r="R328" t="s">
        <v>18</v>
      </c>
    </row>
    <row r="329" spans="1:18" x14ac:dyDescent="0.45">
      <c r="A329">
        <v>1014</v>
      </c>
      <c r="B329" t="s">
        <v>790</v>
      </c>
      <c r="C329" t="s">
        <v>824</v>
      </c>
      <c r="D329" t="s">
        <v>831</v>
      </c>
      <c r="E329">
        <v>7</v>
      </c>
      <c r="H329" s="11">
        <v>12000</v>
      </c>
      <c r="I329">
        <v>296160</v>
      </c>
      <c r="J329" s="41">
        <v>624000</v>
      </c>
      <c r="K329" s="40">
        <f t="shared" si="21"/>
        <v>736320</v>
      </c>
      <c r="L329" s="42" cm="1">
        <f t="array" ref="L329">_xlfn.IFS(K329&gt;300000,0.47,K329&gt;60000,0.45,K329&gt;35200,0.3,K329&gt;20200,0.24,K329&gt;=0,0.19)</f>
        <v>0.47</v>
      </c>
      <c r="M329" s="40">
        <f t="shared" si="22"/>
        <v>390249.60000000003</v>
      </c>
      <c r="N329" s="28">
        <f t="shared" si="23"/>
        <v>8140606.6560000004</v>
      </c>
      <c r="O329" s="28">
        <f t="shared" si="24"/>
        <v>10674897.051027535</v>
      </c>
      <c r="P329">
        <v>27</v>
      </c>
      <c r="Q329" t="s">
        <v>73</v>
      </c>
      <c r="R329" t="s">
        <v>677</v>
      </c>
    </row>
    <row r="330" spans="1:18" x14ac:dyDescent="0.45">
      <c r="A330">
        <v>1015</v>
      </c>
      <c r="B330" t="s">
        <v>790</v>
      </c>
      <c r="C330" t="s">
        <v>824</v>
      </c>
      <c r="D330" t="s">
        <v>832</v>
      </c>
      <c r="E330">
        <v>8</v>
      </c>
      <c r="H330" s="11">
        <v>12000</v>
      </c>
      <c r="I330">
        <v>296160</v>
      </c>
      <c r="J330" s="41">
        <v>624000</v>
      </c>
      <c r="K330" s="40">
        <f t="shared" si="21"/>
        <v>736320</v>
      </c>
      <c r="L330" s="42" cm="1">
        <f t="array" ref="L330">_xlfn.IFS(K330&gt;300000,0.47,K330&gt;60000,0.45,K330&gt;35200,0.3,K330&gt;20200,0.24,K330&gt;=0,0.19)</f>
        <v>0.47</v>
      </c>
      <c r="M330" s="40">
        <f t="shared" si="22"/>
        <v>390249.60000000003</v>
      </c>
      <c r="N330" s="28">
        <f t="shared" si="23"/>
        <v>8140606.6560000004</v>
      </c>
      <c r="O330" s="28">
        <f t="shared" si="24"/>
        <v>10674897.051027535</v>
      </c>
      <c r="P330">
        <v>31</v>
      </c>
      <c r="Q330" t="s">
        <v>73</v>
      </c>
      <c r="R330" t="s">
        <v>677</v>
      </c>
    </row>
    <row r="331" spans="1:18" x14ac:dyDescent="0.45">
      <c r="A331">
        <v>1048</v>
      </c>
      <c r="B331" t="s">
        <v>790</v>
      </c>
      <c r="C331" t="s">
        <v>852</v>
      </c>
      <c r="D331" t="s">
        <v>869</v>
      </c>
      <c r="E331">
        <v>16</v>
      </c>
      <c r="H331" s="11">
        <v>12000</v>
      </c>
      <c r="I331">
        <v>296160</v>
      </c>
      <c r="J331" s="41">
        <v>624000</v>
      </c>
      <c r="K331" s="40">
        <f t="shared" si="21"/>
        <v>736320</v>
      </c>
      <c r="L331" s="42" cm="1">
        <f t="array" ref="L331">_xlfn.IFS(K331&gt;300000,0.47,K331&gt;60000,0.45,K331&gt;35200,0.3,K331&gt;20200,0.24,K331&gt;=0,0.19)</f>
        <v>0.47</v>
      </c>
      <c r="M331" s="40">
        <f t="shared" si="22"/>
        <v>390249.60000000003</v>
      </c>
      <c r="N331" s="28">
        <f t="shared" si="23"/>
        <v>8140606.6560000004</v>
      </c>
      <c r="O331" s="28">
        <f t="shared" si="24"/>
        <v>10674897.051027535</v>
      </c>
      <c r="P331">
        <v>24</v>
      </c>
      <c r="Q331" t="s">
        <v>28</v>
      </c>
      <c r="R331" t="s">
        <v>677</v>
      </c>
    </row>
    <row r="332" spans="1:18" x14ac:dyDescent="0.45">
      <c r="A332">
        <v>1049</v>
      </c>
      <c r="B332" t="s">
        <v>790</v>
      </c>
      <c r="C332" t="s">
        <v>852</v>
      </c>
      <c r="D332" t="s">
        <v>870</v>
      </c>
      <c r="E332">
        <v>17</v>
      </c>
      <c r="H332" s="11">
        <v>12000</v>
      </c>
      <c r="I332">
        <v>296160</v>
      </c>
      <c r="J332" s="41">
        <v>624000</v>
      </c>
      <c r="K332" s="40">
        <f t="shared" si="21"/>
        <v>736320</v>
      </c>
      <c r="L332" s="42" cm="1">
        <f t="array" ref="L332">_xlfn.IFS(K332&gt;300000,0.47,K332&gt;60000,0.45,K332&gt;35200,0.3,K332&gt;20200,0.24,K332&gt;=0,0.19)</f>
        <v>0.47</v>
      </c>
      <c r="M332" s="40">
        <f t="shared" si="22"/>
        <v>390249.60000000003</v>
      </c>
      <c r="N332" s="28">
        <f t="shared" si="23"/>
        <v>8140606.6560000004</v>
      </c>
      <c r="O332" s="28">
        <f t="shared" si="24"/>
        <v>10674897.051027535</v>
      </c>
      <c r="P332">
        <v>22</v>
      </c>
      <c r="Q332" t="s">
        <v>63</v>
      </c>
      <c r="R332" t="s">
        <v>677</v>
      </c>
    </row>
    <row r="333" spans="1:18" x14ac:dyDescent="0.45">
      <c r="A333">
        <v>1102</v>
      </c>
      <c r="B333" t="s">
        <v>790</v>
      </c>
      <c r="C333" t="s">
        <v>906</v>
      </c>
      <c r="D333" t="s">
        <v>934</v>
      </c>
      <c r="E333">
        <v>25</v>
      </c>
      <c r="H333" s="11">
        <v>12000</v>
      </c>
      <c r="I333">
        <v>296160</v>
      </c>
      <c r="J333" s="41">
        <v>624000</v>
      </c>
      <c r="K333" s="40">
        <f t="shared" si="21"/>
        <v>736320</v>
      </c>
      <c r="L333" s="42" cm="1">
        <f t="array" ref="L333">_xlfn.IFS(K333&gt;300000,0.47,K333&gt;60000,0.45,K333&gt;35200,0.3,K333&gt;20200,0.24,K333&gt;=0,0.19)</f>
        <v>0.47</v>
      </c>
      <c r="M333" s="40">
        <f t="shared" si="22"/>
        <v>390249.60000000003</v>
      </c>
      <c r="N333" s="28">
        <f t="shared" si="23"/>
        <v>8140606.6560000004</v>
      </c>
      <c r="O333" s="28">
        <f t="shared" si="24"/>
        <v>10674897.051027535</v>
      </c>
      <c r="P333">
        <v>22</v>
      </c>
      <c r="Q333" t="s">
        <v>28</v>
      </c>
      <c r="R333" t="s">
        <v>677</v>
      </c>
    </row>
    <row r="334" spans="1:18" x14ac:dyDescent="0.45">
      <c r="A334">
        <v>1126</v>
      </c>
      <c r="B334" t="s">
        <v>790</v>
      </c>
      <c r="C334" t="s">
        <v>941</v>
      </c>
      <c r="D334" t="s">
        <v>971</v>
      </c>
      <c r="E334">
        <v>19</v>
      </c>
      <c r="H334" s="11">
        <v>12000</v>
      </c>
      <c r="I334">
        <v>296160</v>
      </c>
      <c r="J334" s="41">
        <v>624000</v>
      </c>
      <c r="K334" s="40">
        <f t="shared" si="21"/>
        <v>736320</v>
      </c>
      <c r="L334" s="42" cm="1">
        <f t="array" ref="L334">_xlfn.IFS(K334&gt;300000,0.47,K334&gt;60000,0.45,K334&gt;35200,0.3,K334&gt;20200,0.24,K334&gt;=0,0.19)</f>
        <v>0.47</v>
      </c>
      <c r="M334" s="40">
        <f t="shared" si="22"/>
        <v>390249.60000000003</v>
      </c>
      <c r="N334" s="28">
        <f t="shared" si="23"/>
        <v>8140606.6560000004</v>
      </c>
      <c r="O334" s="28">
        <f t="shared" si="24"/>
        <v>10674897.051027535</v>
      </c>
      <c r="P334">
        <v>30</v>
      </c>
      <c r="Q334" t="s">
        <v>28</v>
      </c>
      <c r="R334" t="s">
        <v>677</v>
      </c>
    </row>
    <row r="335" spans="1:18" x14ac:dyDescent="0.45">
      <c r="A335">
        <v>1190</v>
      </c>
      <c r="B335" t="s">
        <v>790</v>
      </c>
      <c r="C335" t="s">
        <v>1033</v>
      </c>
      <c r="D335" t="s">
        <v>1046</v>
      </c>
      <c r="E335">
        <v>12</v>
      </c>
      <c r="H335" s="11">
        <v>12000</v>
      </c>
      <c r="I335">
        <v>296160</v>
      </c>
      <c r="J335" s="41">
        <v>624000</v>
      </c>
      <c r="K335" s="40">
        <f t="shared" si="21"/>
        <v>736320</v>
      </c>
      <c r="L335" s="42" cm="1">
        <f t="array" ref="L335">_xlfn.IFS(K335&gt;300000,0.47,K335&gt;60000,0.45,K335&gt;35200,0.3,K335&gt;20200,0.24,K335&gt;=0,0.19)</f>
        <v>0.47</v>
      </c>
      <c r="M335" s="40">
        <f t="shared" si="22"/>
        <v>390249.60000000003</v>
      </c>
      <c r="N335" s="28">
        <f t="shared" si="23"/>
        <v>8140606.6560000004</v>
      </c>
      <c r="O335" s="28">
        <f t="shared" si="24"/>
        <v>10674897.051027535</v>
      </c>
      <c r="P335">
        <v>25</v>
      </c>
      <c r="Q335" t="s">
        <v>17</v>
      </c>
      <c r="R335" t="s">
        <v>677</v>
      </c>
    </row>
    <row r="336" spans="1:18" x14ac:dyDescent="0.45">
      <c r="A336">
        <v>1235</v>
      </c>
      <c r="B336" t="s">
        <v>790</v>
      </c>
      <c r="C336" t="s">
        <v>1087</v>
      </c>
      <c r="D336" t="s">
        <v>1095</v>
      </c>
      <c r="E336">
        <v>9</v>
      </c>
      <c r="H336" s="11">
        <v>12000</v>
      </c>
      <c r="I336">
        <v>296160</v>
      </c>
      <c r="J336" s="41">
        <v>624000</v>
      </c>
      <c r="K336" s="40">
        <f t="shared" si="21"/>
        <v>736320</v>
      </c>
      <c r="L336" s="42" cm="1">
        <f t="array" ref="L336">_xlfn.IFS(K336&gt;300000,0.47,K336&gt;60000,0.45,K336&gt;35200,0.3,K336&gt;20200,0.24,K336&gt;=0,0.19)</f>
        <v>0.47</v>
      </c>
      <c r="M336" s="40">
        <f t="shared" si="22"/>
        <v>390249.60000000003</v>
      </c>
      <c r="N336" s="28">
        <f t="shared" si="23"/>
        <v>8140606.6560000004</v>
      </c>
      <c r="O336" s="28">
        <f t="shared" si="24"/>
        <v>10674897.051027535</v>
      </c>
      <c r="P336">
        <v>28</v>
      </c>
      <c r="Q336" t="s">
        <v>105</v>
      </c>
      <c r="R336" t="s">
        <v>594</v>
      </c>
    </row>
    <row r="337" spans="1:18" x14ac:dyDescent="0.45">
      <c r="A337">
        <v>1236</v>
      </c>
      <c r="B337" t="s">
        <v>790</v>
      </c>
      <c r="C337" t="s">
        <v>1087</v>
      </c>
      <c r="D337" t="s">
        <v>1096</v>
      </c>
      <c r="E337">
        <v>10</v>
      </c>
      <c r="H337" s="11">
        <v>12000</v>
      </c>
      <c r="I337">
        <v>296160</v>
      </c>
      <c r="J337" s="41">
        <v>624000</v>
      </c>
      <c r="K337" s="40">
        <f t="shared" si="21"/>
        <v>736320</v>
      </c>
      <c r="L337" s="42" cm="1">
        <f t="array" ref="L337">_xlfn.IFS(K337&gt;300000,0.47,K337&gt;60000,0.45,K337&gt;35200,0.3,K337&gt;20200,0.24,K337&gt;=0,0.19)</f>
        <v>0.47</v>
      </c>
      <c r="M337" s="40">
        <f t="shared" si="22"/>
        <v>390249.60000000003</v>
      </c>
      <c r="N337" s="28">
        <f t="shared" si="23"/>
        <v>8140606.6560000004</v>
      </c>
      <c r="O337" s="28">
        <f t="shared" si="24"/>
        <v>10674897.051027535</v>
      </c>
      <c r="P337">
        <v>39</v>
      </c>
      <c r="Q337" t="s">
        <v>45</v>
      </c>
      <c r="R337" t="s">
        <v>677</v>
      </c>
    </row>
    <row r="338" spans="1:18" x14ac:dyDescent="0.45">
      <c r="A338">
        <v>1339</v>
      </c>
      <c r="B338" t="s">
        <v>790</v>
      </c>
      <c r="C338" t="s">
        <v>1203</v>
      </c>
      <c r="D338" t="s">
        <v>1213</v>
      </c>
      <c r="E338">
        <v>9</v>
      </c>
      <c r="H338" s="11">
        <v>12000</v>
      </c>
      <c r="I338">
        <v>296160</v>
      </c>
      <c r="J338" s="41">
        <v>624000</v>
      </c>
      <c r="K338" s="40">
        <f t="shared" si="21"/>
        <v>736320</v>
      </c>
      <c r="L338" s="42" cm="1">
        <f t="array" ref="L338">_xlfn.IFS(K338&gt;300000,0.47,K338&gt;60000,0.45,K338&gt;35200,0.3,K338&gt;20200,0.24,K338&gt;=0,0.19)</f>
        <v>0.47</v>
      </c>
      <c r="M338" s="40">
        <f t="shared" si="22"/>
        <v>390249.60000000003</v>
      </c>
      <c r="N338" s="28">
        <f t="shared" si="23"/>
        <v>8140606.6560000004</v>
      </c>
      <c r="O338" s="28">
        <f t="shared" si="24"/>
        <v>10674897.051027535</v>
      </c>
      <c r="P338">
        <v>28</v>
      </c>
      <c r="Q338" t="s">
        <v>962</v>
      </c>
      <c r="R338" t="s">
        <v>812</v>
      </c>
    </row>
    <row r="339" spans="1:18" x14ac:dyDescent="0.45">
      <c r="A339">
        <v>1340</v>
      </c>
      <c r="B339" t="s">
        <v>790</v>
      </c>
      <c r="C339" t="s">
        <v>1203</v>
      </c>
      <c r="D339" t="s">
        <v>1214</v>
      </c>
      <c r="E339">
        <v>10</v>
      </c>
      <c r="H339" s="11">
        <v>12000</v>
      </c>
      <c r="I339">
        <v>296160</v>
      </c>
      <c r="J339" s="41">
        <v>624000</v>
      </c>
      <c r="K339" s="40">
        <f t="shared" si="21"/>
        <v>736320</v>
      </c>
      <c r="L339" s="42" cm="1">
        <f t="array" ref="L339">_xlfn.IFS(K339&gt;300000,0.47,K339&gt;60000,0.45,K339&gt;35200,0.3,K339&gt;20200,0.24,K339&gt;=0,0.19)</f>
        <v>0.47</v>
      </c>
      <c r="M339" s="40">
        <f t="shared" si="22"/>
        <v>390249.60000000003</v>
      </c>
      <c r="N339" s="28">
        <f t="shared" si="23"/>
        <v>8140606.6560000004</v>
      </c>
      <c r="O339" s="28">
        <f t="shared" si="24"/>
        <v>10674897.051027535</v>
      </c>
      <c r="P339">
        <v>33</v>
      </c>
      <c r="Q339" t="s">
        <v>45</v>
      </c>
      <c r="R339" t="s">
        <v>677</v>
      </c>
    </row>
    <row r="340" spans="1:18" x14ac:dyDescent="0.45">
      <c r="A340">
        <v>1448</v>
      </c>
      <c r="B340" t="s">
        <v>790</v>
      </c>
      <c r="C340" t="s">
        <v>1316</v>
      </c>
      <c r="D340" t="s">
        <v>1333</v>
      </c>
      <c r="E340">
        <v>15</v>
      </c>
      <c r="H340" s="11">
        <v>12000</v>
      </c>
      <c r="I340">
        <v>296160</v>
      </c>
      <c r="J340" s="41">
        <v>624000</v>
      </c>
      <c r="K340" s="40">
        <f t="shared" si="21"/>
        <v>736320</v>
      </c>
      <c r="L340" s="42" cm="1">
        <f t="array" ref="L340">_xlfn.IFS(K340&gt;300000,0.47,K340&gt;60000,0.45,K340&gt;35200,0.3,K340&gt;20200,0.24,K340&gt;=0,0.19)</f>
        <v>0.47</v>
      </c>
      <c r="M340" s="40">
        <f t="shared" si="22"/>
        <v>390249.60000000003</v>
      </c>
      <c r="N340" s="28">
        <f t="shared" si="23"/>
        <v>8140606.6560000004</v>
      </c>
      <c r="O340" s="28">
        <f t="shared" si="24"/>
        <v>10674897.051027535</v>
      </c>
      <c r="P340">
        <v>24</v>
      </c>
      <c r="Q340" t="s">
        <v>17</v>
      </c>
      <c r="R340" t="s">
        <v>317</v>
      </c>
    </row>
    <row r="341" spans="1:18" x14ac:dyDescent="0.45">
      <c r="A341">
        <v>1449</v>
      </c>
      <c r="B341" t="s">
        <v>790</v>
      </c>
      <c r="C341" t="s">
        <v>1316</v>
      </c>
      <c r="D341" t="s">
        <v>1273</v>
      </c>
      <c r="E341">
        <v>16</v>
      </c>
      <c r="H341" s="11">
        <v>12000</v>
      </c>
      <c r="I341">
        <v>296160</v>
      </c>
      <c r="J341" s="41">
        <v>624000</v>
      </c>
      <c r="K341" s="40">
        <f t="shared" si="21"/>
        <v>736320</v>
      </c>
      <c r="L341" s="42" cm="1">
        <f t="array" ref="L341">_xlfn.IFS(K341&gt;300000,0.47,K341&gt;60000,0.45,K341&gt;35200,0.3,K341&gt;20200,0.24,K341&gt;=0,0.19)</f>
        <v>0.47</v>
      </c>
      <c r="M341" s="40">
        <f t="shared" si="22"/>
        <v>390249.60000000003</v>
      </c>
      <c r="N341" s="28">
        <f t="shared" si="23"/>
        <v>8140606.6560000004</v>
      </c>
      <c r="O341" s="28">
        <f t="shared" si="24"/>
        <v>10674897.051027535</v>
      </c>
      <c r="P341">
        <v>24</v>
      </c>
      <c r="Q341" t="s">
        <v>45</v>
      </c>
      <c r="R341" t="s">
        <v>106</v>
      </c>
    </row>
    <row r="342" spans="1:18" x14ac:dyDescent="0.45">
      <c r="A342">
        <v>1492</v>
      </c>
      <c r="B342" t="s">
        <v>790</v>
      </c>
      <c r="C342" t="s">
        <v>1371</v>
      </c>
      <c r="D342" t="s">
        <v>1380</v>
      </c>
      <c r="E342">
        <v>7</v>
      </c>
      <c r="H342" s="11">
        <v>12000</v>
      </c>
      <c r="I342">
        <v>296160</v>
      </c>
      <c r="J342" s="41">
        <v>624000</v>
      </c>
      <c r="K342" s="40">
        <f t="shared" si="21"/>
        <v>736320</v>
      </c>
      <c r="L342" s="42" cm="1">
        <f t="array" ref="L342">_xlfn.IFS(K342&gt;300000,0.47,K342&gt;60000,0.45,K342&gt;35200,0.3,K342&gt;20200,0.24,K342&gt;=0,0.19)</f>
        <v>0.47</v>
      </c>
      <c r="M342" s="40">
        <f t="shared" si="22"/>
        <v>390249.60000000003</v>
      </c>
      <c r="N342" s="28">
        <f t="shared" si="23"/>
        <v>8140606.6560000004</v>
      </c>
      <c r="O342" s="28">
        <f t="shared" si="24"/>
        <v>10674897.051027535</v>
      </c>
      <c r="P342">
        <v>31</v>
      </c>
      <c r="Q342" t="s">
        <v>17</v>
      </c>
      <c r="R342" t="s">
        <v>677</v>
      </c>
    </row>
    <row r="343" spans="1:18" x14ac:dyDescent="0.45">
      <c r="A343">
        <v>1493</v>
      </c>
      <c r="B343" t="s">
        <v>790</v>
      </c>
      <c r="C343" t="s">
        <v>1371</v>
      </c>
      <c r="D343" t="s">
        <v>1381</v>
      </c>
      <c r="E343">
        <v>8</v>
      </c>
      <c r="H343" s="11">
        <v>12000</v>
      </c>
      <c r="I343">
        <v>296160</v>
      </c>
      <c r="J343" s="41">
        <v>624000</v>
      </c>
      <c r="K343" s="40">
        <f t="shared" si="21"/>
        <v>736320</v>
      </c>
      <c r="L343" s="42" cm="1">
        <f t="array" ref="L343">_xlfn.IFS(K343&gt;300000,0.47,K343&gt;60000,0.45,K343&gt;35200,0.3,K343&gt;20200,0.24,K343&gt;=0,0.19)</f>
        <v>0.47</v>
      </c>
      <c r="M343" s="40">
        <f t="shared" si="22"/>
        <v>390249.60000000003</v>
      </c>
      <c r="N343" s="28">
        <f t="shared" si="23"/>
        <v>8140606.6560000004</v>
      </c>
      <c r="O343" s="28">
        <f t="shared" si="24"/>
        <v>10674897.051027535</v>
      </c>
      <c r="P343">
        <v>28</v>
      </c>
      <c r="Q343" t="s">
        <v>50</v>
      </c>
      <c r="R343" t="s">
        <v>677</v>
      </c>
    </row>
    <row r="344" spans="1:18" x14ac:dyDescent="0.45">
      <c r="A344">
        <v>1560</v>
      </c>
      <c r="B344" t="s">
        <v>790</v>
      </c>
      <c r="C344" t="s">
        <v>2063</v>
      </c>
      <c r="D344" t="s">
        <v>1270</v>
      </c>
      <c r="E344">
        <v>3</v>
      </c>
      <c r="H344" s="11">
        <v>12000</v>
      </c>
      <c r="J344" s="41">
        <v>624000</v>
      </c>
      <c r="K344" s="40">
        <f t="shared" si="21"/>
        <v>736320</v>
      </c>
      <c r="L344" s="42" cm="1">
        <f t="array" ref="L344">_xlfn.IFS(K344&gt;300000,0.47,K344&gt;60000,0.45,K344&gt;35200,0.3,K344&gt;20200,0.24,K344&gt;=0,0.19)</f>
        <v>0.47</v>
      </c>
      <c r="M344" s="40">
        <f t="shared" si="22"/>
        <v>390249.60000000003</v>
      </c>
      <c r="N344" s="28">
        <f t="shared" si="23"/>
        <v>8140606.6560000004</v>
      </c>
      <c r="O344" s="28">
        <f t="shared" si="24"/>
        <v>10674897.051027535</v>
      </c>
      <c r="P344">
        <v>30</v>
      </c>
      <c r="Q344" t="s">
        <v>20</v>
      </c>
      <c r="R344" t="s">
        <v>677</v>
      </c>
    </row>
    <row r="345" spans="1:18" x14ac:dyDescent="0.45">
      <c r="A345">
        <v>1661</v>
      </c>
      <c r="B345" t="s">
        <v>1966</v>
      </c>
      <c r="C345" t="s">
        <v>2071</v>
      </c>
      <c r="D345" t="s">
        <v>1214</v>
      </c>
      <c r="E345">
        <v>1</v>
      </c>
      <c r="H345" s="11">
        <v>12000</v>
      </c>
      <c r="J345" s="41">
        <v>624000</v>
      </c>
      <c r="K345" s="40">
        <f t="shared" si="21"/>
        <v>736320</v>
      </c>
      <c r="L345" s="42" cm="1">
        <f t="array" ref="L345">_xlfn.IFS(K345&gt;300000,0.47,K345&gt;60000,0.45,K345&gt;35200,0.3,K345&gt;20200,0.24,K345&gt;=0,0.19)</f>
        <v>0.47</v>
      </c>
      <c r="M345" s="40">
        <f t="shared" si="22"/>
        <v>390249.60000000003</v>
      </c>
      <c r="N345" s="28">
        <f t="shared" si="23"/>
        <v>8140606.6560000004</v>
      </c>
      <c r="O345" s="28">
        <f t="shared" si="24"/>
        <v>10674897.051027535</v>
      </c>
      <c r="P345">
        <v>34</v>
      </c>
      <c r="Q345" t="s">
        <v>45</v>
      </c>
      <c r="R345" t="s">
        <v>677</v>
      </c>
    </row>
    <row r="346" spans="1:18" x14ac:dyDescent="0.45">
      <c r="A346">
        <v>1691</v>
      </c>
      <c r="B346" t="s">
        <v>1966</v>
      </c>
      <c r="C346" t="s">
        <v>2072</v>
      </c>
      <c r="D346" t="s">
        <v>2196</v>
      </c>
      <c r="E346">
        <v>6</v>
      </c>
      <c r="H346" s="11">
        <v>12000</v>
      </c>
      <c r="J346" s="41">
        <v>624000</v>
      </c>
      <c r="K346" s="40">
        <f t="shared" si="21"/>
        <v>736320</v>
      </c>
      <c r="L346" s="42" cm="1">
        <f t="array" ref="L346">_xlfn.IFS(K346&gt;300000,0.47,K346&gt;60000,0.45,K346&gt;35200,0.3,K346&gt;20200,0.24,K346&gt;=0,0.19)</f>
        <v>0.47</v>
      </c>
      <c r="M346" s="40">
        <f t="shared" si="22"/>
        <v>390249.60000000003</v>
      </c>
      <c r="N346" s="28">
        <f t="shared" si="23"/>
        <v>8140606.6560000004</v>
      </c>
      <c r="O346" s="28">
        <f t="shared" si="24"/>
        <v>10674897.051027535</v>
      </c>
      <c r="P346">
        <v>30</v>
      </c>
      <c r="Q346" t="s">
        <v>63</v>
      </c>
      <c r="R346" t="s">
        <v>677</v>
      </c>
    </row>
    <row r="347" spans="1:18" x14ac:dyDescent="0.45">
      <c r="A347">
        <v>1692</v>
      </c>
      <c r="B347" t="s">
        <v>1966</v>
      </c>
      <c r="C347" t="s">
        <v>2072</v>
      </c>
      <c r="D347" t="s">
        <v>1446</v>
      </c>
      <c r="E347">
        <v>7</v>
      </c>
      <c r="H347" s="11">
        <v>12000</v>
      </c>
      <c r="J347" s="41">
        <v>624000</v>
      </c>
      <c r="K347" s="40">
        <f t="shared" si="21"/>
        <v>736320</v>
      </c>
      <c r="L347" s="42" cm="1">
        <f t="array" ref="L347">_xlfn.IFS(K347&gt;300000,0.47,K347&gt;60000,0.45,K347&gt;35200,0.3,K347&gt;20200,0.24,K347&gt;=0,0.19)</f>
        <v>0.47</v>
      </c>
      <c r="M347" s="40">
        <f t="shared" si="22"/>
        <v>390249.60000000003</v>
      </c>
      <c r="N347" s="28">
        <f t="shared" si="23"/>
        <v>8140606.6560000004</v>
      </c>
      <c r="O347" s="28">
        <f t="shared" si="24"/>
        <v>10674897.051027535</v>
      </c>
      <c r="P347">
        <v>33</v>
      </c>
      <c r="Q347" t="s">
        <v>28</v>
      </c>
      <c r="R347" t="s">
        <v>677</v>
      </c>
    </row>
    <row r="348" spans="1:18" x14ac:dyDescent="0.45">
      <c r="A348">
        <v>1158</v>
      </c>
      <c r="B348" t="s">
        <v>1966</v>
      </c>
      <c r="C348" t="s">
        <v>1007</v>
      </c>
      <c r="D348" t="s">
        <v>1011</v>
      </c>
      <c r="E348">
        <v>4</v>
      </c>
      <c r="H348" s="11">
        <v>11000</v>
      </c>
      <c r="I348">
        <v>271480</v>
      </c>
      <c r="J348" s="41">
        <v>572000</v>
      </c>
      <c r="K348" s="40">
        <f t="shared" si="21"/>
        <v>674960</v>
      </c>
      <c r="L348" s="42" cm="1">
        <f t="array" ref="L348">_xlfn.IFS(K348&gt;300000,0.47,K348&gt;60000,0.45,K348&gt;35200,0.3,K348&gt;20200,0.24,K348&gt;=0,0.19)</f>
        <v>0.47</v>
      </c>
      <c r="M348" s="40">
        <f t="shared" si="22"/>
        <v>357728.80000000005</v>
      </c>
      <c r="N348" s="28">
        <f t="shared" si="23"/>
        <v>7462222.7680000011</v>
      </c>
      <c r="O348" s="28">
        <f t="shared" si="24"/>
        <v>9785322.2967752405</v>
      </c>
      <c r="P348">
        <v>32</v>
      </c>
      <c r="Q348" t="s">
        <v>28</v>
      </c>
      <c r="R348" t="s">
        <v>677</v>
      </c>
    </row>
    <row r="349" spans="1:18" x14ac:dyDescent="0.45">
      <c r="A349">
        <v>1159</v>
      </c>
      <c r="B349" t="s">
        <v>1966</v>
      </c>
      <c r="C349" t="s">
        <v>1007</v>
      </c>
      <c r="D349" t="s">
        <v>1012</v>
      </c>
      <c r="E349">
        <v>5</v>
      </c>
      <c r="H349" s="11">
        <v>11000</v>
      </c>
      <c r="I349">
        <v>271480</v>
      </c>
      <c r="J349" s="41">
        <v>572000</v>
      </c>
      <c r="K349" s="40">
        <f t="shared" si="21"/>
        <v>674960</v>
      </c>
      <c r="L349" s="42" cm="1">
        <f t="array" ref="L349">_xlfn.IFS(K349&gt;300000,0.47,K349&gt;60000,0.45,K349&gt;35200,0.3,K349&gt;20200,0.24,K349&gt;=0,0.19)</f>
        <v>0.47</v>
      </c>
      <c r="M349" s="40">
        <f t="shared" si="22"/>
        <v>357728.80000000005</v>
      </c>
      <c r="N349" s="28">
        <f t="shared" si="23"/>
        <v>7462222.7680000011</v>
      </c>
      <c r="O349" s="28">
        <f t="shared" si="24"/>
        <v>9785322.2967752405</v>
      </c>
      <c r="P349">
        <v>24</v>
      </c>
      <c r="Q349" t="s">
        <v>96</v>
      </c>
      <c r="R349" t="s">
        <v>677</v>
      </c>
    </row>
    <row r="350" spans="1:18" x14ac:dyDescent="0.45">
      <c r="A350">
        <v>1160</v>
      </c>
      <c r="B350" t="s">
        <v>1966</v>
      </c>
      <c r="C350" t="s">
        <v>1007</v>
      </c>
      <c r="D350" t="s">
        <v>1013</v>
      </c>
      <c r="E350">
        <v>6</v>
      </c>
      <c r="H350" s="11">
        <v>11000</v>
      </c>
      <c r="I350">
        <v>271480</v>
      </c>
      <c r="J350" s="41">
        <v>572000</v>
      </c>
      <c r="K350" s="40">
        <f t="shared" si="21"/>
        <v>674960</v>
      </c>
      <c r="L350" s="42" cm="1">
        <f t="array" ref="L350">_xlfn.IFS(K350&gt;300000,0.47,K350&gt;60000,0.45,K350&gt;35200,0.3,K350&gt;20200,0.24,K350&gt;=0,0.19)</f>
        <v>0.47</v>
      </c>
      <c r="M350" s="40">
        <f t="shared" si="22"/>
        <v>357728.80000000005</v>
      </c>
      <c r="N350" s="28">
        <f t="shared" si="23"/>
        <v>7462222.7680000011</v>
      </c>
      <c r="O350" s="28">
        <f t="shared" si="24"/>
        <v>9785322.2967752405</v>
      </c>
      <c r="P350">
        <v>29</v>
      </c>
      <c r="Q350" t="s">
        <v>26</v>
      </c>
      <c r="R350" t="s">
        <v>677</v>
      </c>
    </row>
    <row r="351" spans="1:18" x14ac:dyDescent="0.45">
      <c r="A351">
        <v>1256</v>
      </c>
      <c r="B351" t="s">
        <v>1966</v>
      </c>
      <c r="C351" t="s">
        <v>1111</v>
      </c>
      <c r="D351" t="s">
        <v>1118</v>
      </c>
      <c r="E351">
        <v>6</v>
      </c>
      <c r="H351" s="11">
        <v>11000</v>
      </c>
      <c r="I351">
        <v>271480</v>
      </c>
      <c r="J351" s="41">
        <v>572000</v>
      </c>
      <c r="K351" s="40">
        <f t="shared" si="21"/>
        <v>674960</v>
      </c>
      <c r="L351" s="42" cm="1">
        <f t="array" ref="L351">_xlfn.IFS(K351&gt;300000,0.47,K351&gt;60000,0.45,K351&gt;35200,0.3,K351&gt;20200,0.24,K351&gt;=0,0.19)</f>
        <v>0.47</v>
      </c>
      <c r="M351" s="40">
        <f t="shared" si="22"/>
        <v>357728.80000000005</v>
      </c>
      <c r="N351" s="28">
        <f t="shared" si="23"/>
        <v>7462222.7680000011</v>
      </c>
      <c r="O351" s="28">
        <f t="shared" si="24"/>
        <v>9785322.2967752405</v>
      </c>
      <c r="P351">
        <v>26</v>
      </c>
      <c r="Q351" t="s">
        <v>45</v>
      </c>
      <c r="R351" t="s">
        <v>677</v>
      </c>
    </row>
    <row r="352" spans="1:18" x14ac:dyDescent="0.45">
      <c r="A352">
        <v>1016</v>
      </c>
      <c r="B352" t="s">
        <v>790</v>
      </c>
      <c r="C352" t="s">
        <v>824</v>
      </c>
      <c r="D352" t="s">
        <v>833</v>
      </c>
      <c r="E352">
        <v>9</v>
      </c>
      <c r="H352" s="11">
        <v>11000</v>
      </c>
      <c r="I352">
        <v>271480</v>
      </c>
      <c r="J352" s="41">
        <v>572000</v>
      </c>
      <c r="K352" s="40">
        <f t="shared" si="21"/>
        <v>674960</v>
      </c>
      <c r="L352" s="42" cm="1">
        <f t="array" ref="L352">_xlfn.IFS(K352&gt;300000,0.47,K352&gt;60000,0.45,K352&gt;35200,0.3,K352&gt;20200,0.24,K352&gt;=0,0.19)</f>
        <v>0.47</v>
      </c>
      <c r="M352" s="40">
        <f t="shared" si="22"/>
        <v>357728.80000000005</v>
      </c>
      <c r="N352" s="28">
        <f t="shared" si="23"/>
        <v>7462222.7680000011</v>
      </c>
      <c r="O352" s="28">
        <f t="shared" si="24"/>
        <v>9785322.2967752405</v>
      </c>
      <c r="P352">
        <v>23</v>
      </c>
      <c r="Q352" t="s">
        <v>62</v>
      </c>
      <c r="R352" t="s">
        <v>677</v>
      </c>
    </row>
    <row r="353" spans="1:18" x14ac:dyDescent="0.45">
      <c r="A353">
        <v>1050</v>
      </c>
      <c r="B353" t="s">
        <v>790</v>
      </c>
      <c r="C353" t="s">
        <v>852</v>
      </c>
      <c r="D353" t="s">
        <v>871</v>
      </c>
      <c r="E353">
        <v>18</v>
      </c>
      <c r="H353" s="11">
        <v>11000</v>
      </c>
      <c r="I353">
        <v>271480</v>
      </c>
      <c r="J353" s="41">
        <v>572000</v>
      </c>
      <c r="K353" s="40">
        <f t="shared" si="21"/>
        <v>674960</v>
      </c>
      <c r="L353" s="42" cm="1">
        <f t="array" ref="L353">_xlfn.IFS(K353&gt;300000,0.47,K353&gt;60000,0.45,K353&gt;35200,0.3,K353&gt;20200,0.24,K353&gt;=0,0.19)</f>
        <v>0.47</v>
      </c>
      <c r="M353" s="40">
        <f t="shared" si="22"/>
        <v>357728.80000000005</v>
      </c>
      <c r="N353" s="28">
        <f t="shared" si="23"/>
        <v>7462222.7680000011</v>
      </c>
      <c r="O353" s="28">
        <f t="shared" si="24"/>
        <v>9785322.2967752405</v>
      </c>
      <c r="P353">
        <v>21</v>
      </c>
      <c r="Q353" t="s">
        <v>62</v>
      </c>
      <c r="R353" t="s">
        <v>677</v>
      </c>
    </row>
    <row r="354" spans="1:18" x14ac:dyDescent="0.45">
      <c r="A354">
        <v>1295</v>
      </c>
      <c r="B354" t="s">
        <v>790</v>
      </c>
      <c r="C354" t="s">
        <v>1141</v>
      </c>
      <c r="D354" t="s">
        <v>1161</v>
      </c>
      <c r="E354">
        <v>19</v>
      </c>
      <c r="H354" s="11">
        <v>11000</v>
      </c>
      <c r="I354">
        <v>271480</v>
      </c>
      <c r="J354" s="41">
        <v>572000</v>
      </c>
      <c r="K354" s="40">
        <f t="shared" si="21"/>
        <v>674960</v>
      </c>
      <c r="L354" s="42" cm="1">
        <f t="array" ref="L354">_xlfn.IFS(K354&gt;300000,0.47,K354&gt;60000,0.45,K354&gt;35200,0.3,K354&gt;20200,0.24,K354&gt;=0,0.19)</f>
        <v>0.47</v>
      </c>
      <c r="M354" s="40">
        <f t="shared" si="22"/>
        <v>357728.80000000005</v>
      </c>
      <c r="N354" s="28">
        <f t="shared" si="23"/>
        <v>7462222.7680000011</v>
      </c>
      <c r="O354" s="28">
        <f t="shared" si="24"/>
        <v>9785322.2967752405</v>
      </c>
      <c r="P354">
        <v>32</v>
      </c>
      <c r="Q354" t="s">
        <v>231</v>
      </c>
      <c r="R354" t="s">
        <v>677</v>
      </c>
    </row>
    <row r="355" spans="1:18" x14ac:dyDescent="0.45">
      <c r="A355">
        <v>1561</v>
      </c>
      <c r="B355" t="s">
        <v>790</v>
      </c>
      <c r="C355" t="s">
        <v>2063</v>
      </c>
      <c r="D355" t="s">
        <v>2030</v>
      </c>
      <c r="E355">
        <v>4</v>
      </c>
      <c r="H355" s="11">
        <v>11000</v>
      </c>
      <c r="J355" s="41">
        <v>572000</v>
      </c>
      <c r="K355" s="40">
        <f t="shared" si="21"/>
        <v>674960</v>
      </c>
      <c r="L355" s="42" cm="1">
        <f t="array" ref="L355">_xlfn.IFS(K355&gt;300000,0.47,K355&gt;60000,0.45,K355&gt;35200,0.3,K355&gt;20200,0.24,K355&gt;=0,0.19)</f>
        <v>0.47</v>
      </c>
      <c r="M355" s="40">
        <f t="shared" si="22"/>
        <v>357728.80000000005</v>
      </c>
      <c r="N355" s="28">
        <f t="shared" si="23"/>
        <v>7462222.7680000011</v>
      </c>
      <c r="O355" s="28">
        <f t="shared" si="24"/>
        <v>9785322.2967752405</v>
      </c>
      <c r="P355">
        <v>27</v>
      </c>
      <c r="Q355" t="s">
        <v>28</v>
      </c>
      <c r="R355" t="s">
        <v>1146</v>
      </c>
    </row>
    <row r="356" spans="1:18" x14ac:dyDescent="0.45">
      <c r="A356">
        <v>1636</v>
      </c>
      <c r="B356" t="s">
        <v>1966</v>
      </c>
      <c r="C356" t="s">
        <v>2070</v>
      </c>
      <c r="D356" t="s">
        <v>2139</v>
      </c>
      <c r="E356">
        <v>3</v>
      </c>
      <c r="H356" s="11">
        <v>11000</v>
      </c>
      <c r="J356" s="41">
        <v>572000</v>
      </c>
      <c r="K356" s="40">
        <f t="shared" si="21"/>
        <v>674960</v>
      </c>
      <c r="L356" s="42" cm="1">
        <f t="array" ref="L356">_xlfn.IFS(K356&gt;300000,0.47,K356&gt;60000,0.45,K356&gt;35200,0.3,K356&gt;20200,0.24,K356&gt;=0,0.19)</f>
        <v>0.47</v>
      </c>
      <c r="M356" s="40">
        <f t="shared" si="22"/>
        <v>357728.80000000005</v>
      </c>
      <c r="N356" s="28">
        <f t="shared" si="23"/>
        <v>7462222.7680000011</v>
      </c>
      <c r="O356" s="28">
        <f t="shared" si="24"/>
        <v>9785322.2967752405</v>
      </c>
      <c r="P356">
        <v>28</v>
      </c>
      <c r="Q356" t="s">
        <v>20</v>
      </c>
      <c r="R356" t="s">
        <v>677</v>
      </c>
    </row>
    <row r="357" spans="1:18" x14ac:dyDescent="0.45">
      <c r="A357">
        <v>1708</v>
      </c>
      <c r="B357" t="s">
        <v>1966</v>
      </c>
      <c r="C357" t="s">
        <v>2073</v>
      </c>
      <c r="D357" t="s">
        <v>1931</v>
      </c>
      <c r="E357">
        <v>1</v>
      </c>
      <c r="H357" s="11">
        <v>11000</v>
      </c>
      <c r="J357" s="41">
        <v>572000</v>
      </c>
      <c r="K357" s="40">
        <f t="shared" si="21"/>
        <v>674960</v>
      </c>
      <c r="L357" s="42" cm="1">
        <f t="array" ref="L357">_xlfn.IFS(K357&gt;300000,0.47,K357&gt;60000,0.45,K357&gt;35200,0.3,K357&gt;20200,0.24,K357&gt;=0,0.19)</f>
        <v>0.47</v>
      </c>
      <c r="M357" s="40">
        <f t="shared" si="22"/>
        <v>357728.80000000005</v>
      </c>
      <c r="N357" s="28">
        <f t="shared" si="23"/>
        <v>7462222.7680000011</v>
      </c>
      <c r="O357" s="28">
        <f t="shared" si="24"/>
        <v>9785322.2967752405</v>
      </c>
      <c r="P357">
        <v>28</v>
      </c>
      <c r="Q357" t="s">
        <v>26</v>
      </c>
      <c r="R357" t="s">
        <v>34</v>
      </c>
    </row>
    <row r="358" spans="1:18" x14ac:dyDescent="0.45">
      <c r="A358">
        <v>1103</v>
      </c>
      <c r="B358" t="s">
        <v>790</v>
      </c>
      <c r="C358" t="s">
        <v>906</v>
      </c>
      <c r="D358" t="s">
        <v>935</v>
      </c>
      <c r="E358">
        <v>26</v>
      </c>
      <c r="H358" s="11">
        <v>10000</v>
      </c>
      <c r="I358">
        <v>246800</v>
      </c>
      <c r="J358" s="41">
        <v>520000</v>
      </c>
      <c r="K358" s="40">
        <f t="shared" si="21"/>
        <v>613600</v>
      </c>
      <c r="L358" s="42" cm="1">
        <f t="array" ref="L358">_xlfn.IFS(K358&gt;300000,0.47,K358&gt;60000,0.45,K358&gt;35200,0.3,K358&gt;20200,0.24,K358&gt;=0,0.19)</f>
        <v>0.47</v>
      </c>
      <c r="M358" s="40">
        <f t="shared" si="22"/>
        <v>325208</v>
      </c>
      <c r="N358" s="28">
        <f t="shared" si="23"/>
        <v>6783838.8799999999</v>
      </c>
      <c r="O358" s="28">
        <f t="shared" si="24"/>
        <v>8895747.5425229445</v>
      </c>
      <c r="P358">
        <v>19</v>
      </c>
      <c r="Q358" t="s">
        <v>26</v>
      </c>
      <c r="R358" t="s">
        <v>677</v>
      </c>
    </row>
    <row r="359" spans="1:18" x14ac:dyDescent="0.45">
      <c r="A359">
        <v>1257</v>
      </c>
      <c r="B359" t="s">
        <v>1966</v>
      </c>
      <c r="C359" t="s">
        <v>1111</v>
      </c>
      <c r="D359" t="s">
        <v>1119</v>
      </c>
      <c r="E359">
        <v>7</v>
      </c>
      <c r="H359" s="11">
        <v>10000</v>
      </c>
      <c r="I359">
        <v>246800</v>
      </c>
      <c r="J359" s="41">
        <v>520000</v>
      </c>
      <c r="K359" s="40">
        <f t="shared" si="21"/>
        <v>613600</v>
      </c>
      <c r="L359" s="42" cm="1">
        <f t="array" ref="L359">_xlfn.IFS(K359&gt;300000,0.47,K359&gt;60000,0.45,K359&gt;35200,0.3,K359&gt;20200,0.24,K359&gt;=0,0.19)</f>
        <v>0.47</v>
      </c>
      <c r="M359" s="40">
        <f t="shared" si="22"/>
        <v>325208</v>
      </c>
      <c r="N359" s="28">
        <f t="shared" si="23"/>
        <v>6783838.8799999999</v>
      </c>
      <c r="O359" s="28">
        <f t="shared" si="24"/>
        <v>8895747.5425229445</v>
      </c>
      <c r="P359">
        <v>30</v>
      </c>
      <c r="Q359" t="s">
        <v>26</v>
      </c>
      <c r="R359" t="s">
        <v>677</v>
      </c>
    </row>
    <row r="360" spans="1:18" x14ac:dyDescent="0.45">
      <c r="A360">
        <v>1258</v>
      </c>
      <c r="B360" t="s">
        <v>1966</v>
      </c>
      <c r="C360" t="s">
        <v>1111</v>
      </c>
      <c r="D360" t="s">
        <v>1120</v>
      </c>
      <c r="E360">
        <v>8</v>
      </c>
      <c r="H360" s="11">
        <v>10000</v>
      </c>
      <c r="I360">
        <v>246800</v>
      </c>
      <c r="J360" s="41">
        <v>520000</v>
      </c>
      <c r="K360" s="40">
        <f t="shared" si="21"/>
        <v>613600</v>
      </c>
      <c r="L360" s="42" cm="1">
        <f t="array" ref="L360">_xlfn.IFS(K360&gt;300000,0.47,K360&gt;60000,0.45,K360&gt;35200,0.3,K360&gt;20200,0.24,K360&gt;=0,0.19)</f>
        <v>0.47</v>
      </c>
      <c r="M360" s="40">
        <f t="shared" si="22"/>
        <v>325208</v>
      </c>
      <c r="N360" s="28">
        <f t="shared" si="23"/>
        <v>6783838.8799999999</v>
      </c>
      <c r="O360" s="28">
        <f t="shared" si="24"/>
        <v>8895747.5425229445</v>
      </c>
      <c r="P360">
        <v>28</v>
      </c>
      <c r="Q360" t="s">
        <v>66</v>
      </c>
      <c r="R360" t="s">
        <v>677</v>
      </c>
    </row>
    <row r="361" spans="1:18" x14ac:dyDescent="0.45">
      <c r="A361">
        <v>1017</v>
      </c>
      <c r="B361" t="s">
        <v>790</v>
      </c>
      <c r="C361" t="s">
        <v>824</v>
      </c>
      <c r="D361" t="s">
        <v>834</v>
      </c>
      <c r="E361">
        <v>10</v>
      </c>
      <c r="H361" s="11">
        <v>10000</v>
      </c>
      <c r="I361">
        <v>246800</v>
      </c>
      <c r="J361" s="41">
        <v>520000</v>
      </c>
      <c r="K361" s="40">
        <f t="shared" si="21"/>
        <v>613600</v>
      </c>
      <c r="L361" s="42" cm="1">
        <f t="array" ref="L361">_xlfn.IFS(K361&gt;300000,0.47,K361&gt;60000,0.45,K361&gt;35200,0.3,K361&gt;20200,0.24,K361&gt;=0,0.19)</f>
        <v>0.47</v>
      </c>
      <c r="M361" s="40">
        <f t="shared" si="22"/>
        <v>325208</v>
      </c>
      <c r="N361" s="28">
        <f t="shared" si="23"/>
        <v>6783838.8799999999</v>
      </c>
      <c r="O361" s="28">
        <f t="shared" si="24"/>
        <v>8895747.5425229445</v>
      </c>
      <c r="P361">
        <v>33</v>
      </c>
      <c r="Q361" t="s">
        <v>26</v>
      </c>
      <c r="R361" t="s">
        <v>677</v>
      </c>
    </row>
    <row r="362" spans="1:18" x14ac:dyDescent="0.45">
      <c r="A362">
        <v>1018</v>
      </c>
      <c r="B362" t="s">
        <v>790</v>
      </c>
      <c r="C362" t="s">
        <v>824</v>
      </c>
      <c r="D362" t="s">
        <v>835</v>
      </c>
      <c r="E362">
        <v>11</v>
      </c>
      <c r="H362" s="11">
        <v>10000</v>
      </c>
      <c r="I362">
        <v>246800</v>
      </c>
      <c r="J362" s="41">
        <v>520000</v>
      </c>
      <c r="K362" s="40">
        <f t="shared" si="21"/>
        <v>613600</v>
      </c>
      <c r="L362" s="42" cm="1">
        <f t="array" ref="L362">_xlfn.IFS(K362&gt;300000,0.47,K362&gt;60000,0.45,K362&gt;35200,0.3,K362&gt;20200,0.24,K362&gt;=0,0.19)</f>
        <v>0.47</v>
      </c>
      <c r="M362" s="40">
        <f t="shared" si="22"/>
        <v>325208</v>
      </c>
      <c r="N362" s="28">
        <f t="shared" si="23"/>
        <v>6783838.8799999999</v>
      </c>
      <c r="O362" s="28">
        <f t="shared" si="24"/>
        <v>8895747.5425229445</v>
      </c>
      <c r="P362">
        <v>28</v>
      </c>
      <c r="Q362" t="s">
        <v>26</v>
      </c>
      <c r="R362" t="s">
        <v>677</v>
      </c>
    </row>
    <row r="363" spans="1:18" x14ac:dyDescent="0.45">
      <c r="A363">
        <v>1051</v>
      </c>
      <c r="B363" t="s">
        <v>790</v>
      </c>
      <c r="C363" t="s">
        <v>852</v>
      </c>
      <c r="D363" t="s">
        <v>872</v>
      </c>
      <c r="E363">
        <v>19</v>
      </c>
      <c r="H363" s="11">
        <v>10000</v>
      </c>
      <c r="I363">
        <v>246800</v>
      </c>
      <c r="J363" s="41">
        <v>520000</v>
      </c>
      <c r="K363" s="40">
        <f t="shared" si="21"/>
        <v>613600</v>
      </c>
      <c r="L363" s="42" cm="1">
        <f t="array" ref="L363">_xlfn.IFS(K363&gt;300000,0.47,K363&gt;60000,0.45,K363&gt;35200,0.3,K363&gt;20200,0.24,K363&gt;=0,0.19)</f>
        <v>0.47</v>
      </c>
      <c r="M363" s="40">
        <f t="shared" si="22"/>
        <v>325208</v>
      </c>
      <c r="N363" s="28">
        <f t="shared" si="23"/>
        <v>6783838.8799999999</v>
      </c>
      <c r="O363" s="28">
        <f t="shared" si="24"/>
        <v>8895747.5425229445</v>
      </c>
      <c r="P363">
        <v>32</v>
      </c>
      <c r="Q363" t="s">
        <v>231</v>
      </c>
      <c r="R363" t="s">
        <v>677</v>
      </c>
    </row>
    <row r="364" spans="1:18" x14ac:dyDescent="0.45">
      <c r="A364">
        <v>1127</v>
      </c>
      <c r="B364" t="s">
        <v>790</v>
      </c>
      <c r="C364" t="s">
        <v>941</v>
      </c>
      <c r="D364" t="s">
        <v>972</v>
      </c>
      <c r="E364">
        <v>20</v>
      </c>
      <c r="H364" s="11">
        <v>10000</v>
      </c>
      <c r="I364">
        <v>246800</v>
      </c>
      <c r="J364" s="41">
        <v>520000</v>
      </c>
      <c r="K364" s="40">
        <f t="shared" si="21"/>
        <v>613600</v>
      </c>
      <c r="L364" s="42" cm="1">
        <f t="array" ref="L364">_xlfn.IFS(K364&gt;300000,0.47,K364&gt;60000,0.45,K364&gt;35200,0.3,K364&gt;20200,0.24,K364&gt;=0,0.19)</f>
        <v>0.47</v>
      </c>
      <c r="M364" s="40">
        <f t="shared" si="22"/>
        <v>325208</v>
      </c>
      <c r="N364" s="28">
        <f t="shared" si="23"/>
        <v>6783838.8799999999</v>
      </c>
      <c r="O364" s="28">
        <f t="shared" si="24"/>
        <v>8895747.5425229445</v>
      </c>
      <c r="P364">
        <v>26</v>
      </c>
      <c r="Q364" t="s">
        <v>973</v>
      </c>
      <c r="R364" t="s">
        <v>677</v>
      </c>
    </row>
    <row r="365" spans="1:18" x14ac:dyDescent="0.45">
      <c r="A365">
        <v>1191</v>
      </c>
      <c r="B365" t="s">
        <v>790</v>
      </c>
      <c r="C365" t="s">
        <v>1033</v>
      </c>
      <c r="D365" t="s">
        <v>1047</v>
      </c>
      <c r="E365">
        <v>13</v>
      </c>
      <c r="H365" s="11">
        <v>10000</v>
      </c>
      <c r="I365">
        <v>246800</v>
      </c>
      <c r="J365" s="41">
        <v>520000</v>
      </c>
      <c r="K365" s="40">
        <f t="shared" si="21"/>
        <v>613600</v>
      </c>
      <c r="L365" s="42" cm="1">
        <f t="array" ref="L365">_xlfn.IFS(K365&gt;300000,0.47,K365&gt;60000,0.45,K365&gt;35200,0.3,K365&gt;20200,0.24,K365&gt;=0,0.19)</f>
        <v>0.47</v>
      </c>
      <c r="M365" s="40">
        <f t="shared" si="22"/>
        <v>325208</v>
      </c>
      <c r="N365" s="28">
        <f t="shared" si="23"/>
        <v>6783838.8799999999</v>
      </c>
      <c r="O365" s="28">
        <f t="shared" si="24"/>
        <v>8895747.5425229445</v>
      </c>
      <c r="P365">
        <v>31</v>
      </c>
      <c r="Q365" t="s">
        <v>28</v>
      </c>
      <c r="R365" t="s">
        <v>677</v>
      </c>
    </row>
    <row r="366" spans="1:18" x14ac:dyDescent="0.45">
      <c r="A366">
        <v>1192</v>
      </c>
      <c r="B366" t="s">
        <v>790</v>
      </c>
      <c r="C366" t="s">
        <v>1033</v>
      </c>
      <c r="D366" t="s">
        <v>1048</v>
      </c>
      <c r="E366">
        <v>14</v>
      </c>
      <c r="H366" s="11">
        <v>10000</v>
      </c>
      <c r="I366">
        <v>246800</v>
      </c>
      <c r="J366" s="41">
        <v>520000</v>
      </c>
      <c r="K366" s="40">
        <f t="shared" si="21"/>
        <v>613600</v>
      </c>
      <c r="L366" s="42" cm="1">
        <f t="array" ref="L366">_xlfn.IFS(K366&gt;300000,0.47,K366&gt;60000,0.45,K366&gt;35200,0.3,K366&gt;20200,0.24,K366&gt;=0,0.19)</f>
        <v>0.47</v>
      </c>
      <c r="M366" s="40">
        <f t="shared" si="22"/>
        <v>325208</v>
      </c>
      <c r="N366" s="28">
        <f t="shared" si="23"/>
        <v>6783838.8799999999</v>
      </c>
      <c r="O366" s="28">
        <f t="shared" si="24"/>
        <v>8895747.5425229445</v>
      </c>
      <c r="P366">
        <v>26</v>
      </c>
      <c r="Q366" t="s">
        <v>73</v>
      </c>
      <c r="R366" t="s">
        <v>677</v>
      </c>
    </row>
    <row r="367" spans="1:18" x14ac:dyDescent="0.45">
      <c r="A367">
        <v>1221</v>
      </c>
      <c r="B367" t="s">
        <v>790</v>
      </c>
      <c r="C367" t="s">
        <v>1061</v>
      </c>
      <c r="D367" t="s">
        <v>1081</v>
      </c>
      <c r="E367">
        <v>18</v>
      </c>
      <c r="H367" s="11">
        <v>10000</v>
      </c>
      <c r="I367">
        <v>246800</v>
      </c>
      <c r="J367" s="41">
        <v>520000</v>
      </c>
      <c r="K367" s="40">
        <f t="shared" si="21"/>
        <v>613600</v>
      </c>
      <c r="L367" s="42" cm="1">
        <f t="array" ref="L367">_xlfn.IFS(K367&gt;300000,0.47,K367&gt;60000,0.45,K367&gt;35200,0.3,K367&gt;20200,0.24,K367&gt;=0,0.19)</f>
        <v>0.47</v>
      </c>
      <c r="M367" s="40">
        <f t="shared" si="22"/>
        <v>325208</v>
      </c>
      <c r="N367" s="28">
        <f t="shared" si="23"/>
        <v>6783838.8799999999</v>
      </c>
      <c r="O367" s="28">
        <f t="shared" si="24"/>
        <v>8895747.5425229445</v>
      </c>
      <c r="P367">
        <v>21</v>
      </c>
      <c r="Q367" t="s">
        <v>33</v>
      </c>
      <c r="R367" t="s">
        <v>401</v>
      </c>
    </row>
    <row r="368" spans="1:18" x14ac:dyDescent="0.45">
      <c r="A368">
        <v>1237</v>
      </c>
      <c r="B368" t="s">
        <v>790</v>
      </c>
      <c r="C368" t="s">
        <v>1087</v>
      </c>
      <c r="D368" t="s">
        <v>1097</v>
      </c>
      <c r="E368">
        <v>11</v>
      </c>
      <c r="H368" s="11">
        <v>10000</v>
      </c>
      <c r="I368">
        <v>246800</v>
      </c>
      <c r="J368" s="41">
        <v>520000</v>
      </c>
      <c r="K368" s="40">
        <f t="shared" si="21"/>
        <v>613600</v>
      </c>
      <c r="L368" s="42" cm="1">
        <f t="array" ref="L368">_xlfn.IFS(K368&gt;300000,0.47,K368&gt;60000,0.45,K368&gt;35200,0.3,K368&gt;20200,0.24,K368&gt;=0,0.19)</f>
        <v>0.47</v>
      </c>
      <c r="M368" s="40">
        <f t="shared" si="22"/>
        <v>325208</v>
      </c>
      <c r="N368" s="28">
        <f t="shared" si="23"/>
        <v>6783838.8799999999</v>
      </c>
      <c r="O368" s="28">
        <f t="shared" si="24"/>
        <v>8895747.5425229445</v>
      </c>
      <c r="P368">
        <v>25</v>
      </c>
      <c r="Q368" t="s">
        <v>17</v>
      </c>
      <c r="R368" t="s">
        <v>207</v>
      </c>
    </row>
    <row r="369" spans="1:18" x14ac:dyDescent="0.45">
      <c r="A369">
        <v>1296</v>
      </c>
      <c r="B369" t="s">
        <v>790</v>
      </c>
      <c r="C369" t="s">
        <v>1141</v>
      </c>
      <c r="D369" t="s">
        <v>1162</v>
      </c>
      <c r="E369">
        <v>20</v>
      </c>
      <c r="H369" s="11">
        <v>10000</v>
      </c>
      <c r="I369">
        <v>246800</v>
      </c>
      <c r="J369" s="41">
        <v>520000</v>
      </c>
      <c r="K369" s="40">
        <f t="shared" si="21"/>
        <v>613600</v>
      </c>
      <c r="L369" s="42" cm="1">
        <f t="array" ref="L369">_xlfn.IFS(K369&gt;300000,0.47,K369&gt;60000,0.45,K369&gt;35200,0.3,K369&gt;20200,0.24,K369&gt;=0,0.19)</f>
        <v>0.47</v>
      </c>
      <c r="M369" s="40">
        <f t="shared" si="22"/>
        <v>325208</v>
      </c>
      <c r="N369" s="28">
        <f t="shared" si="23"/>
        <v>6783838.8799999999</v>
      </c>
      <c r="O369" s="28">
        <f t="shared" si="24"/>
        <v>8895747.5425229445</v>
      </c>
      <c r="P369">
        <v>32</v>
      </c>
      <c r="Q369" t="s">
        <v>17</v>
      </c>
      <c r="R369" t="s">
        <v>1163</v>
      </c>
    </row>
    <row r="370" spans="1:18" x14ac:dyDescent="0.45">
      <c r="A370">
        <v>1297</v>
      </c>
      <c r="B370" t="s">
        <v>790</v>
      </c>
      <c r="C370" t="s">
        <v>1141</v>
      </c>
      <c r="D370" t="s">
        <v>1164</v>
      </c>
      <c r="E370">
        <v>21</v>
      </c>
      <c r="H370" s="11">
        <v>10000</v>
      </c>
      <c r="I370">
        <v>246800</v>
      </c>
      <c r="J370" s="41">
        <v>520000</v>
      </c>
      <c r="K370" s="40">
        <f t="shared" si="21"/>
        <v>613600</v>
      </c>
      <c r="L370" s="42" cm="1">
        <f t="array" ref="L370">_xlfn.IFS(K370&gt;300000,0.47,K370&gt;60000,0.45,K370&gt;35200,0.3,K370&gt;20200,0.24,K370&gt;=0,0.19)</f>
        <v>0.47</v>
      </c>
      <c r="M370" s="40">
        <f t="shared" si="22"/>
        <v>325208</v>
      </c>
      <c r="N370" s="28">
        <f t="shared" si="23"/>
        <v>6783838.8799999999</v>
      </c>
      <c r="O370" s="28">
        <f t="shared" si="24"/>
        <v>8895747.5425229445</v>
      </c>
      <c r="P370">
        <v>25</v>
      </c>
      <c r="Q370" t="s">
        <v>26</v>
      </c>
      <c r="R370" t="s">
        <v>1165</v>
      </c>
    </row>
    <row r="371" spans="1:18" x14ac:dyDescent="0.45">
      <c r="A371">
        <v>1311</v>
      </c>
      <c r="B371" t="s">
        <v>790</v>
      </c>
      <c r="C371" t="s">
        <v>1173</v>
      </c>
      <c r="D371" t="s">
        <v>1180</v>
      </c>
      <c r="E371">
        <v>7</v>
      </c>
      <c r="H371" s="11">
        <v>10000</v>
      </c>
      <c r="I371">
        <v>246800</v>
      </c>
      <c r="J371" s="41">
        <v>520000</v>
      </c>
      <c r="K371" s="40">
        <f t="shared" si="21"/>
        <v>613600</v>
      </c>
      <c r="L371" s="42" cm="1">
        <f t="array" ref="L371">_xlfn.IFS(K371&gt;300000,0.47,K371&gt;60000,0.45,K371&gt;35200,0.3,K371&gt;20200,0.24,K371&gt;=0,0.19)</f>
        <v>0.47</v>
      </c>
      <c r="M371" s="40">
        <f t="shared" si="22"/>
        <v>325208</v>
      </c>
      <c r="N371" s="28">
        <f t="shared" si="23"/>
        <v>6783838.8799999999</v>
      </c>
      <c r="O371" s="28">
        <f t="shared" si="24"/>
        <v>8895747.5425229445</v>
      </c>
      <c r="P371">
        <v>20</v>
      </c>
      <c r="Q371" t="s">
        <v>50</v>
      </c>
      <c r="R371" t="s">
        <v>1181</v>
      </c>
    </row>
    <row r="372" spans="1:18" x14ac:dyDescent="0.45">
      <c r="A372">
        <v>1312</v>
      </c>
      <c r="B372" t="s">
        <v>790</v>
      </c>
      <c r="C372" t="s">
        <v>1173</v>
      </c>
      <c r="D372" t="s">
        <v>1182</v>
      </c>
      <c r="E372">
        <v>8</v>
      </c>
      <c r="H372" s="11">
        <v>10000</v>
      </c>
      <c r="I372">
        <v>246800</v>
      </c>
      <c r="J372" s="41">
        <v>520000</v>
      </c>
      <c r="K372" s="40">
        <f t="shared" si="21"/>
        <v>613600</v>
      </c>
      <c r="L372" s="42" cm="1">
        <f t="array" ref="L372">_xlfn.IFS(K372&gt;300000,0.47,K372&gt;60000,0.45,K372&gt;35200,0.3,K372&gt;20200,0.24,K372&gt;=0,0.19)</f>
        <v>0.47</v>
      </c>
      <c r="M372" s="40">
        <f t="shared" si="22"/>
        <v>325208</v>
      </c>
      <c r="N372" s="28">
        <f t="shared" si="23"/>
        <v>6783838.8799999999</v>
      </c>
      <c r="O372" s="28">
        <f t="shared" si="24"/>
        <v>8895747.5425229445</v>
      </c>
      <c r="P372">
        <v>22</v>
      </c>
      <c r="Q372" t="s">
        <v>67</v>
      </c>
      <c r="R372" t="s">
        <v>677</v>
      </c>
    </row>
    <row r="373" spans="1:18" x14ac:dyDescent="0.45">
      <c r="A373">
        <v>1341</v>
      </c>
      <c r="B373" t="s">
        <v>790</v>
      </c>
      <c r="C373" t="s">
        <v>1203</v>
      </c>
      <c r="D373" t="s">
        <v>1215</v>
      </c>
      <c r="E373">
        <v>11</v>
      </c>
      <c r="H373" s="11">
        <v>10000</v>
      </c>
      <c r="I373">
        <v>246800</v>
      </c>
      <c r="J373" s="41">
        <v>520000</v>
      </c>
      <c r="K373" s="40">
        <f t="shared" si="21"/>
        <v>613600</v>
      </c>
      <c r="L373" s="42" cm="1">
        <f t="array" ref="L373">_xlfn.IFS(K373&gt;300000,0.47,K373&gt;60000,0.45,K373&gt;35200,0.3,K373&gt;20200,0.24,K373&gt;=0,0.19)</f>
        <v>0.47</v>
      </c>
      <c r="M373" s="40">
        <f t="shared" si="22"/>
        <v>325208</v>
      </c>
      <c r="N373" s="28">
        <f t="shared" si="23"/>
        <v>6783838.8799999999</v>
      </c>
      <c r="O373" s="28">
        <f t="shared" si="24"/>
        <v>8895747.5425229445</v>
      </c>
      <c r="P373">
        <v>27</v>
      </c>
      <c r="Q373" t="s">
        <v>28</v>
      </c>
      <c r="R373" t="s">
        <v>677</v>
      </c>
    </row>
    <row r="374" spans="1:18" x14ac:dyDescent="0.45">
      <c r="A374">
        <v>1494</v>
      </c>
      <c r="B374" t="s">
        <v>790</v>
      </c>
      <c r="C374" t="s">
        <v>1371</v>
      </c>
      <c r="D374" t="s">
        <v>1382</v>
      </c>
      <c r="E374">
        <v>9</v>
      </c>
      <c r="H374" s="11">
        <v>10000</v>
      </c>
      <c r="I374">
        <v>246800</v>
      </c>
      <c r="J374" s="41">
        <v>520000</v>
      </c>
      <c r="K374" s="40">
        <f t="shared" si="21"/>
        <v>613600</v>
      </c>
      <c r="L374" s="42" cm="1">
        <f t="array" ref="L374">_xlfn.IFS(K374&gt;300000,0.47,K374&gt;60000,0.45,K374&gt;35200,0.3,K374&gt;20200,0.24,K374&gt;=0,0.19)</f>
        <v>0.47</v>
      </c>
      <c r="M374" s="40">
        <f t="shared" si="22"/>
        <v>325208</v>
      </c>
      <c r="N374" s="28">
        <f t="shared" si="23"/>
        <v>6783838.8799999999</v>
      </c>
      <c r="O374" s="28">
        <f t="shared" si="24"/>
        <v>8895747.5425229445</v>
      </c>
      <c r="P374">
        <v>22</v>
      </c>
      <c r="Q374" t="s">
        <v>26</v>
      </c>
      <c r="R374" t="s">
        <v>147</v>
      </c>
    </row>
    <row r="375" spans="1:18" x14ac:dyDescent="0.45">
      <c r="A375">
        <v>1523</v>
      </c>
      <c r="B375" t="s">
        <v>790</v>
      </c>
      <c r="C375" t="s">
        <v>1401</v>
      </c>
      <c r="D375" t="s">
        <v>1414</v>
      </c>
      <c r="E375">
        <v>12</v>
      </c>
      <c r="H375" s="11">
        <v>10000</v>
      </c>
      <c r="I375">
        <v>246800</v>
      </c>
      <c r="J375" s="41">
        <v>520000</v>
      </c>
      <c r="K375" s="40">
        <f t="shared" si="21"/>
        <v>613600</v>
      </c>
      <c r="L375" s="42" cm="1">
        <f t="array" ref="L375">_xlfn.IFS(K375&gt;300000,0.47,K375&gt;60000,0.45,K375&gt;35200,0.3,K375&gt;20200,0.24,K375&gt;=0,0.19)</f>
        <v>0.47</v>
      </c>
      <c r="M375" s="40">
        <f t="shared" si="22"/>
        <v>325208</v>
      </c>
      <c r="N375" s="28">
        <f t="shared" si="23"/>
        <v>6783838.8799999999</v>
      </c>
      <c r="O375" s="28">
        <f t="shared" si="24"/>
        <v>8895747.5425229445</v>
      </c>
      <c r="P375">
        <v>31</v>
      </c>
      <c r="Q375" t="s">
        <v>1308</v>
      </c>
      <c r="R375" t="s">
        <v>677</v>
      </c>
    </row>
    <row r="376" spans="1:18" x14ac:dyDescent="0.45">
      <c r="A376">
        <v>1384</v>
      </c>
      <c r="B376" t="s">
        <v>1966</v>
      </c>
      <c r="C376" t="s">
        <v>1260</v>
      </c>
      <c r="D376" t="s">
        <v>1264</v>
      </c>
      <c r="E376">
        <v>5</v>
      </c>
      <c r="H376" s="11">
        <v>10000</v>
      </c>
      <c r="I376">
        <v>246800</v>
      </c>
      <c r="J376" s="41">
        <v>520000</v>
      </c>
      <c r="K376" s="40">
        <f t="shared" si="21"/>
        <v>613600</v>
      </c>
      <c r="L376" s="42" cm="1">
        <f t="array" ref="L376">_xlfn.IFS(K376&gt;300000,0.47,K376&gt;60000,0.45,K376&gt;35200,0.3,K376&gt;20200,0.24,K376&gt;=0,0.19)</f>
        <v>0.47</v>
      </c>
      <c r="M376" s="40">
        <f t="shared" si="22"/>
        <v>325208</v>
      </c>
      <c r="N376" s="28">
        <f t="shared" si="23"/>
        <v>6783838.8799999999</v>
      </c>
      <c r="O376" s="28">
        <f t="shared" si="24"/>
        <v>8895747.5425229445</v>
      </c>
      <c r="P376">
        <v>28</v>
      </c>
      <c r="Q376" t="s">
        <v>952</v>
      </c>
      <c r="R376" t="s">
        <v>1265</v>
      </c>
    </row>
    <row r="377" spans="1:18" x14ac:dyDescent="0.45">
      <c r="A377">
        <v>1385</v>
      </c>
      <c r="B377" t="s">
        <v>1966</v>
      </c>
      <c r="C377" t="s">
        <v>1260</v>
      </c>
      <c r="D377" t="s">
        <v>1266</v>
      </c>
      <c r="E377">
        <v>6</v>
      </c>
      <c r="H377" s="11">
        <v>10000</v>
      </c>
      <c r="I377">
        <v>246800</v>
      </c>
      <c r="J377" s="41">
        <v>520000</v>
      </c>
      <c r="K377" s="40">
        <f t="shared" si="21"/>
        <v>613600</v>
      </c>
      <c r="L377" s="42" cm="1">
        <f t="array" ref="L377">_xlfn.IFS(K377&gt;300000,0.47,K377&gt;60000,0.45,K377&gt;35200,0.3,K377&gt;20200,0.24,K377&gt;=0,0.19)</f>
        <v>0.47</v>
      </c>
      <c r="M377" s="40">
        <f t="shared" si="22"/>
        <v>325208</v>
      </c>
      <c r="N377" s="28">
        <f t="shared" si="23"/>
        <v>6783838.8799999999</v>
      </c>
      <c r="O377" s="28">
        <f t="shared" si="24"/>
        <v>8895747.5425229445</v>
      </c>
      <c r="P377">
        <v>31</v>
      </c>
      <c r="Q377" t="s">
        <v>28</v>
      </c>
      <c r="R377" t="s">
        <v>677</v>
      </c>
    </row>
    <row r="378" spans="1:18" x14ac:dyDescent="0.45">
      <c r="A378">
        <v>1386</v>
      </c>
      <c r="B378" t="s">
        <v>1966</v>
      </c>
      <c r="C378" t="s">
        <v>1260</v>
      </c>
      <c r="D378" t="s">
        <v>1267</v>
      </c>
      <c r="E378">
        <v>7</v>
      </c>
      <c r="H378" s="11">
        <v>10000</v>
      </c>
      <c r="I378">
        <v>246800</v>
      </c>
      <c r="J378" s="41">
        <v>520000</v>
      </c>
      <c r="K378" s="40">
        <f t="shared" si="21"/>
        <v>613600</v>
      </c>
      <c r="L378" s="42" cm="1">
        <f t="array" ref="L378">_xlfn.IFS(K378&gt;300000,0.47,K378&gt;60000,0.45,K378&gt;35200,0.3,K378&gt;20200,0.24,K378&gt;=0,0.19)</f>
        <v>0.47</v>
      </c>
      <c r="M378" s="40">
        <f t="shared" si="22"/>
        <v>325208</v>
      </c>
      <c r="N378" s="28">
        <f t="shared" si="23"/>
        <v>6783838.8799999999</v>
      </c>
      <c r="O378" s="28">
        <f t="shared" si="24"/>
        <v>8895747.5425229445</v>
      </c>
      <c r="P378">
        <v>29</v>
      </c>
      <c r="Q378" t="s">
        <v>955</v>
      </c>
      <c r="R378" t="s">
        <v>677</v>
      </c>
    </row>
    <row r="379" spans="1:18" x14ac:dyDescent="0.45">
      <c r="A379">
        <v>1540</v>
      </c>
      <c r="B379" t="s">
        <v>1966</v>
      </c>
      <c r="C379" t="s">
        <v>1427</v>
      </c>
      <c r="D379" t="s">
        <v>1431</v>
      </c>
      <c r="E379">
        <v>4</v>
      </c>
      <c r="H379" s="11">
        <v>10000</v>
      </c>
      <c r="I379">
        <v>246800</v>
      </c>
      <c r="J379" s="41">
        <v>520000</v>
      </c>
      <c r="K379" s="40">
        <f t="shared" si="21"/>
        <v>613600</v>
      </c>
      <c r="L379" s="42" cm="1">
        <f t="array" ref="L379">_xlfn.IFS(K379&gt;300000,0.47,K379&gt;60000,0.45,K379&gt;35200,0.3,K379&gt;20200,0.24,K379&gt;=0,0.19)</f>
        <v>0.47</v>
      </c>
      <c r="M379" s="40">
        <f t="shared" si="22"/>
        <v>325208</v>
      </c>
      <c r="N379" s="28">
        <f t="shared" si="23"/>
        <v>6783838.8799999999</v>
      </c>
      <c r="O379" s="28">
        <f t="shared" si="24"/>
        <v>8895747.5425229445</v>
      </c>
      <c r="P379">
        <v>32</v>
      </c>
      <c r="Q379" t="s">
        <v>75</v>
      </c>
      <c r="R379" t="s">
        <v>18</v>
      </c>
    </row>
    <row r="380" spans="1:18" x14ac:dyDescent="0.45">
      <c r="A380">
        <v>1587</v>
      </c>
      <c r="B380" t="s">
        <v>1966</v>
      </c>
      <c r="C380" t="s">
        <v>1260</v>
      </c>
      <c r="D380" t="s">
        <v>1264</v>
      </c>
      <c r="E380">
        <v>5</v>
      </c>
      <c r="H380" s="11">
        <v>10000</v>
      </c>
      <c r="J380" s="41">
        <v>520000</v>
      </c>
      <c r="K380" s="40">
        <f t="shared" si="21"/>
        <v>613600</v>
      </c>
      <c r="L380" s="42" cm="1">
        <f t="array" ref="L380">_xlfn.IFS(K380&gt;300000,0.47,K380&gt;60000,0.45,K380&gt;35200,0.3,K380&gt;20200,0.24,K380&gt;=0,0.19)</f>
        <v>0.47</v>
      </c>
      <c r="M380" s="40">
        <f t="shared" si="22"/>
        <v>325208</v>
      </c>
      <c r="N380" s="28">
        <f t="shared" si="23"/>
        <v>6783838.8799999999</v>
      </c>
      <c r="O380" s="28">
        <f t="shared" si="24"/>
        <v>8895747.5425229445</v>
      </c>
      <c r="P380">
        <v>28</v>
      </c>
      <c r="Q380" t="s">
        <v>952</v>
      </c>
      <c r="R380" t="s">
        <v>1265</v>
      </c>
    </row>
    <row r="381" spans="1:18" x14ac:dyDescent="0.45">
      <c r="A381">
        <v>1588</v>
      </c>
      <c r="B381" t="s">
        <v>1966</v>
      </c>
      <c r="C381" t="s">
        <v>1260</v>
      </c>
      <c r="D381" t="s">
        <v>1266</v>
      </c>
      <c r="E381">
        <v>6</v>
      </c>
      <c r="H381" s="11">
        <v>10000</v>
      </c>
      <c r="J381" s="41">
        <v>520000</v>
      </c>
      <c r="K381" s="40">
        <f t="shared" si="21"/>
        <v>613600</v>
      </c>
      <c r="L381" s="42" cm="1">
        <f t="array" ref="L381">_xlfn.IFS(K381&gt;300000,0.47,K381&gt;60000,0.45,K381&gt;35200,0.3,K381&gt;20200,0.24,K381&gt;=0,0.19)</f>
        <v>0.47</v>
      </c>
      <c r="M381" s="40">
        <f t="shared" si="22"/>
        <v>325208</v>
      </c>
      <c r="N381" s="28">
        <f t="shared" si="23"/>
        <v>6783838.8799999999</v>
      </c>
      <c r="O381" s="28">
        <f t="shared" si="24"/>
        <v>8895747.5425229445</v>
      </c>
      <c r="P381">
        <v>31</v>
      </c>
      <c r="Q381" t="s">
        <v>28</v>
      </c>
      <c r="R381" t="s">
        <v>677</v>
      </c>
    </row>
    <row r="382" spans="1:18" x14ac:dyDescent="0.45">
      <c r="A382">
        <v>1589</v>
      </c>
      <c r="B382" t="s">
        <v>1966</v>
      </c>
      <c r="C382" t="s">
        <v>1260</v>
      </c>
      <c r="D382" t="s">
        <v>1267</v>
      </c>
      <c r="E382">
        <v>7</v>
      </c>
      <c r="H382" s="11">
        <v>10000</v>
      </c>
      <c r="J382" s="41">
        <v>520000</v>
      </c>
      <c r="K382" s="40">
        <f t="shared" si="21"/>
        <v>613600</v>
      </c>
      <c r="L382" s="42" cm="1">
        <f t="array" ref="L382">_xlfn.IFS(K382&gt;300000,0.47,K382&gt;60000,0.45,K382&gt;35200,0.3,K382&gt;20200,0.24,K382&gt;=0,0.19)</f>
        <v>0.47</v>
      </c>
      <c r="M382" s="40">
        <f t="shared" si="22"/>
        <v>325208</v>
      </c>
      <c r="N382" s="28">
        <f t="shared" si="23"/>
        <v>6783838.8799999999</v>
      </c>
      <c r="O382" s="28">
        <f t="shared" si="24"/>
        <v>8895747.5425229445</v>
      </c>
      <c r="P382">
        <v>29</v>
      </c>
      <c r="Q382" t="s">
        <v>955</v>
      </c>
      <c r="R382" t="s">
        <v>677</v>
      </c>
    </row>
    <row r="383" spans="1:18" x14ac:dyDescent="0.45">
      <c r="A383">
        <v>1693</v>
      </c>
      <c r="B383" t="s">
        <v>1966</v>
      </c>
      <c r="C383" t="s">
        <v>2072</v>
      </c>
      <c r="D383" t="s">
        <v>2197</v>
      </c>
      <c r="E383">
        <v>8</v>
      </c>
      <c r="H383" s="11">
        <v>10000</v>
      </c>
      <c r="J383" s="41">
        <v>520000</v>
      </c>
      <c r="K383" s="40">
        <f t="shared" si="21"/>
        <v>613600</v>
      </c>
      <c r="L383" s="42" cm="1">
        <f t="array" ref="L383">_xlfn.IFS(K383&gt;300000,0.47,K383&gt;60000,0.45,K383&gt;35200,0.3,K383&gt;20200,0.24,K383&gt;=0,0.19)</f>
        <v>0.47</v>
      </c>
      <c r="M383" s="40">
        <f t="shared" si="22"/>
        <v>325208</v>
      </c>
      <c r="N383" s="28">
        <f t="shared" si="23"/>
        <v>6783838.8799999999</v>
      </c>
      <c r="O383" s="28">
        <f t="shared" si="24"/>
        <v>8895747.5425229445</v>
      </c>
      <c r="P383">
        <v>19</v>
      </c>
      <c r="Q383" t="s">
        <v>50</v>
      </c>
      <c r="R383" t="s">
        <v>677</v>
      </c>
    </row>
    <row r="384" spans="1:18" x14ac:dyDescent="0.45">
      <c r="A384">
        <v>1694</v>
      </c>
      <c r="B384" t="s">
        <v>1966</v>
      </c>
      <c r="C384" t="s">
        <v>2072</v>
      </c>
      <c r="D384" t="s">
        <v>2198</v>
      </c>
      <c r="E384">
        <v>9</v>
      </c>
      <c r="H384" s="11">
        <v>10000</v>
      </c>
      <c r="J384" s="41">
        <v>520000</v>
      </c>
      <c r="K384" s="40">
        <f t="shared" si="21"/>
        <v>613600</v>
      </c>
      <c r="L384" s="42" cm="1">
        <f t="array" ref="L384">_xlfn.IFS(K384&gt;300000,0.47,K384&gt;60000,0.45,K384&gt;35200,0.3,K384&gt;20200,0.24,K384&gt;=0,0.19)</f>
        <v>0.47</v>
      </c>
      <c r="M384" s="40">
        <f t="shared" si="22"/>
        <v>325208</v>
      </c>
      <c r="N384" s="28">
        <f t="shared" si="23"/>
        <v>6783838.8799999999</v>
      </c>
      <c r="O384" s="28">
        <f t="shared" si="24"/>
        <v>8895747.5425229445</v>
      </c>
      <c r="P384">
        <v>30</v>
      </c>
      <c r="Q384" t="s">
        <v>50</v>
      </c>
      <c r="R384" t="s">
        <v>677</v>
      </c>
    </row>
    <row r="385" spans="1:18" x14ac:dyDescent="0.45">
      <c r="A385">
        <v>1757</v>
      </c>
      <c r="B385" t="s">
        <v>1966</v>
      </c>
      <c r="C385" t="s">
        <v>2262</v>
      </c>
      <c r="D385" t="s">
        <v>2237</v>
      </c>
      <c r="E385">
        <v>2</v>
      </c>
      <c r="H385" s="11">
        <v>10000</v>
      </c>
      <c r="J385" s="41">
        <v>520000</v>
      </c>
      <c r="K385" s="40">
        <f t="shared" si="21"/>
        <v>613600</v>
      </c>
      <c r="L385" s="42" cm="1">
        <f t="array" ref="L385">_xlfn.IFS(K385&gt;300000,0.47,K385&gt;60000,0.45,K385&gt;35200,0.3,K385&gt;20200,0.24,K385&gt;=0,0.19)</f>
        <v>0.47</v>
      </c>
      <c r="M385" s="40">
        <f t="shared" si="22"/>
        <v>325208</v>
      </c>
      <c r="N385" s="28">
        <f t="shared" si="23"/>
        <v>6783838.8799999999</v>
      </c>
      <c r="O385" s="28">
        <f t="shared" si="24"/>
        <v>8895747.5425229445</v>
      </c>
      <c r="P385">
        <v>33</v>
      </c>
      <c r="Q385" t="s">
        <v>50</v>
      </c>
      <c r="R385" t="s">
        <v>18</v>
      </c>
    </row>
    <row r="386" spans="1:18" x14ac:dyDescent="0.45">
      <c r="A386">
        <v>1782</v>
      </c>
      <c r="B386" t="s">
        <v>1966</v>
      </c>
      <c r="C386" t="s">
        <v>1985</v>
      </c>
      <c r="D386" t="s">
        <v>2264</v>
      </c>
      <c r="E386">
        <v>2</v>
      </c>
      <c r="H386" s="11">
        <v>10000</v>
      </c>
      <c r="J386" s="41">
        <v>520000</v>
      </c>
      <c r="K386" s="40">
        <f t="shared" ref="K386:K449" si="25">J386*$T$5</f>
        <v>613600</v>
      </c>
      <c r="L386" s="42" cm="1">
        <f t="array" ref="L386">_xlfn.IFS(K386&gt;300000,0.47,K386&gt;60000,0.45,K386&gt;35200,0.3,K386&gt;20200,0.24,K386&gt;=0,0.19)</f>
        <v>0.47</v>
      </c>
      <c r="M386" s="40">
        <f t="shared" ref="M386:M449" si="26">K386*(1-L386)</f>
        <v>325208</v>
      </c>
      <c r="N386" s="28">
        <f t="shared" ref="N386:N449" si="27">M386*$T$7</f>
        <v>6783838.8799999999</v>
      </c>
      <c r="O386" s="28">
        <f t="shared" ref="O386:O449" si="28">M386*$T$10*$T$7</f>
        <v>8895747.5425229445</v>
      </c>
      <c r="P386">
        <v>26</v>
      </c>
      <c r="Q386" t="s">
        <v>20</v>
      </c>
      <c r="R386" t="s">
        <v>104</v>
      </c>
    </row>
    <row r="387" spans="1:18" x14ac:dyDescent="0.45">
      <c r="A387">
        <v>1161</v>
      </c>
      <c r="B387" t="s">
        <v>1966</v>
      </c>
      <c r="C387" t="s">
        <v>1007</v>
      </c>
      <c r="D387" t="s">
        <v>1014</v>
      </c>
      <c r="E387">
        <v>7</v>
      </c>
      <c r="H387" s="11">
        <v>9500</v>
      </c>
      <c r="I387">
        <v>234460</v>
      </c>
      <c r="J387" s="41">
        <v>494000</v>
      </c>
      <c r="K387" s="40">
        <f t="shared" si="25"/>
        <v>582920</v>
      </c>
      <c r="L387" s="42" cm="1">
        <f t="array" ref="L387">_xlfn.IFS(K387&gt;300000,0.47,K387&gt;60000,0.45,K387&gt;35200,0.3,K387&gt;20200,0.24,K387&gt;=0,0.19)</f>
        <v>0.47</v>
      </c>
      <c r="M387" s="40">
        <f t="shared" si="26"/>
        <v>308947.60000000003</v>
      </c>
      <c r="N387" s="28">
        <f t="shared" si="27"/>
        <v>6444646.9360000007</v>
      </c>
      <c r="O387" s="28">
        <f t="shared" si="28"/>
        <v>8450960.1653967984</v>
      </c>
      <c r="P387">
        <v>26</v>
      </c>
      <c r="Q387" t="s">
        <v>28</v>
      </c>
      <c r="R387" t="s">
        <v>677</v>
      </c>
    </row>
    <row r="388" spans="1:18" x14ac:dyDescent="0.45">
      <c r="A388">
        <v>1238</v>
      </c>
      <c r="B388" t="s">
        <v>790</v>
      </c>
      <c r="C388" t="s">
        <v>1087</v>
      </c>
      <c r="D388" t="s">
        <v>1098</v>
      </c>
      <c r="E388">
        <v>12</v>
      </c>
      <c r="H388" s="11">
        <v>9500</v>
      </c>
      <c r="I388">
        <v>234460</v>
      </c>
      <c r="J388" s="41">
        <v>494000</v>
      </c>
      <c r="K388" s="40">
        <f t="shared" si="25"/>
        <v>582920</v>
      </c>
      <c r="L388" s="42" cm="1">
        <f t="array" ref="L388">_xlfn.IFS(K388&gt;300000,0.47,K388&gt;60000,0.45,K388&gt;35200,0.3,K388&gt;20200,0.24,K388&gt;=0,0.19)</f>
        <v>0.47</v>
      </c>
      <c r="M388" s="40">
        <f t="shared" si="26"/>
        <v>308947.60000000003</v>
      </c>
      <c r="N388" s="28">
        <f t="shared" si="27"/>
        <v>6444646.9360000007</v>
      </c>
      <c r="O388" s="28">
        <f t="shared" si="28"/>
        <v>8450960.1653967984</v>
      </c>
      <c r="P388">
        <v>29</v>
      </c>
      <c r="Q388" t="s">
        <v>50</v>
      </c>
      <c r="R388" t="s">
        <v>677</v>
      </c>
    </row>
    <row r="389" spans="1:18" x14ac:dyDescent="0.45">
      <c r="A389">
        <v>1387</v>
      </c>
      <c r="B389" t="s">
        <v>1966</v>
      </c>
      <c r="C389" t="s">
        <v>1260</v>
      </c>
      <c r="D389" t="s">
        <v>1114</v>
      </c>
      <c r="E389">
        <v>8</v>
      </c>
      <c r="H389" s="11">
        <v>9500</v>
      </c>
      <c r="I389">
        <v>234460</v>
      </c>
      <c r="J389" s="41">
        <v>494000</v>
      </c>
      <c r="K389" s="40">
        <f t="shared" si="25"/>
        <v>582920</v>
      </c>
      <c r="L389" s="42" cm="1">
        <f t="array" ref="L389">_xlfn.IFS(K389&gt;300000,0.47,K389&gt;60000,0.45,K389&gt;35200,0.3,K389&gt;20200,0.24,K389&gt;=0,0.19)</f>
        <v>0.47</v>
      </c>
      <c r="M389" s="40">
        <f t="shared" si="26"/>
        <v>308947.60000000003</v>
      </c>
      <c r="N389" s="28">
        <f t="shared" si="27"/>
        <v>6444646.9360000007</v>
      </c>
      <c r="O389" s="28">
        <f t="shared" si="28"/>
        <v>8450960.1653967984</v>
      </c>
      <c r="P389">
        <v>30</v>
      </c>
      <c r="Q389" t="s">
        <v>952</v>
      </c>
      <c r="R389" t="s">
        <v>677</v>
      </c>
    </row>
    <row r="390" spans="1:18" x14ac:dyDescent="0.45">
      <c r="A390">
        <v>1590</v>
      </c>
      <c r="B390" t="s">
        <v>1966</v>
      </c>
      <c r="C390" t="s">
        <v>1260</v>
      </c>
      <c r="D390" t="s">
        <v>1114</v>
      </c>
      <c r="E390">
        <v>8</v>
      </c>
      <c r="H390" s="11">
        <v>9500</v>
      </c>
      <c r="J390" s="41">
        <v>494000</v>
      </c>
      <c r="K390" s="40">
        <f t="shared" si="25"/>
        <v>582920</v>
      </c>
      <c r="L390" s="42" cm="1">
        <f t="array" ref="L390">_xlfn.IFS(K390&gt;300000,0.47,K390&gt;60000,0.45,K390&gt;35200,0.3,K390&gt;20200,0.24,K390&gt;=0,0.19)</f>
        <v>0.47</v>
      </c>
      <c r="M390" s="40">
        <f t="shared" si="26"/>
        <v>308947.60000000003</v>
      </c>
      <c r="N390" s="28">
        <f t="shared" si="27"/>
        <v>6444646.9360000007</v>
      </c>
      <c r="O390" s="28">
        <f t="shared" si="28"/>
        <v>8450960.1653967984</v>
      </c>
      <c r="P390">
        <v>30</v>
      </c>
      <c r="Q390" t="s">
        <v>952</v>
      </c>
      <c r="R390" t="s">
        <v>677</v>
      </c>
    </row>
    <row r="391" spans="1:18" x14ac:dyDescent="0.45">
      <c r="A391">
        <v>1709</v>
      </c>
      <c r="B391" t="s">
        <v>1966</v>
      </c>
      <c r="C391" t="s">
        <v>2073</v>
      </c>
      <c r="D391" t="s">
        <v>1932</v>
      </c>
      <c r="E391">
        <v>2</v>
      </c>
      <c r="H391" s="11">
        <v>9500</v>
      </c>
      <c r="J391" s="41">
        <v>494000</v>
      </c>
      <c r="K391" s="40">
        <f t="shared" si="25"/>
        <v>582920</v>
      </c>
      <c r="L391" s="42" cm="1">
        <f t="array" ref="L391">_xlfn.IFS(K391&gt;300000,0.47,K391&gt;60000,0.45,K391&gt;35200,0.3,K391&gt;20200,0.24,K391&gt;=0,0.19)</f>
        <v>0.47</v>
      </c>
      <c r="M391" s="40">
        <f t="shared" si="26"/>
        <v>308947.60000000003</v>
      </c>
      <c r="N391" s="28">
        <f t="shared" si="27"/>
        <v>6444646.9360000007</v>
      </c>
      <c r="O391" s="28">
        <f t="shared" si="28"/>
        <v>8450960.1653967984</v>
      </c>
      <c r="P391">
        <v>28</v>
      </c>
      <c r="Q391" t="s">
        <v>45</v>
      </c>
      <c r="R391" t="s">
        <v>677</v>
      </c>
    </row>
    <row r="392" spans="1:18" x14ac:dyDescent="0.45">
      <c r="A392">
        <v>1259</v>
      </c>
      <c r="B392" t="s">
        <v>1966</v>
      </c>
      <c r="C392" t="s">
        <v>1111</v>
      </c>
      <c r="D392" t="s">
        <v>1121</v>
      </c>
      <c r="E392">
        <v>9</v>
      </c>
      <c r="H392" s="11">
        <v>9400</v>
      </c>
      <c r="I392">
        <v>231992</v>
      </c>
      <c r="J392" s="41">
        <v>488800</v>
      </c>
      <c r="K392" s="40">
        <f t="shared" si="25"/>
        <v>576784</v>
      </c>
      <c r="L392" s="42" cm="1">
        <f t="array" ref="L392">_xlfn.IFS(K392&gt;300000,0.47,K392&gt;60000,0.45,K392&gt;35200,0.3,K392&gt;20200,0.24,K392&gt;=0,0.19)</f>
        <v>0.47</v>
      </c>
      <c r="M392" s="40">
        <f t="shared" si="26"/>
        <v>305695.52</v>
      </c>
      <c r="N392" s="28">
        <f t="shared" si="27"/>
        <v>6376808.5471999999</v>
      </c>
      <c r="O392" s="28">
        <f t="shared" si="28"/>
        <v>8362002.689971569</v>
      </c>
      <c r="P392">
        <v>28</v>
      </c>
      <c r="Q392" t="s">
        <v>26</v>
      </c>
      <c r="R392" t="s">
        <v>975</v>
      </c>
    </row>
    <row r="393" spans="1:18" x14ac:dyDescent="0.45">
      <c r="A393">
        <v>1193</v>
      </c>
      <c r="B393" t="s">
        <v>790</v>
      </c>
      <c r="C393" t="s">
        <v>1033</v>
      </c>
      <c r="D393" t="s">
        <v>1049</v>
      </c>
      <c r="E393">
        <v>15</v>
      </c>
      <c r="H393" s="11">
        <v>9400</v>
      </c>
      <c r="I393">
        <v>231992</v>
      </c>
      <c r="J393" s="41">
        <v>488800</v>
      </c>
      <c r="K393" s="40">
        <f t="shared" si="25"/>
        <v>576784</v>
      </c>
      <c r="L393" s="42" cm="1">
        <f t="array" ref="L393">_xlfn.IFS(K393&gt;300000,0.47,K393&gt;60000,0.45,K393&gt;35200,0.3,K393&gt;20200,0.24,K393&gt;=0,0.19)</f>
        <v>0.47</v>
      </c>
      <c r="M393" s="40">
        <f t="shared" si="26"/>
        <v>305695.52</v>
      </c>
      <c r="N393" s="28">
        <f t="shared" si="27"/>
        <v>6376808.5471999999</v>
      </c>
      <c r="O393" s="28">
        <f t="shared" si="28"/>
        <v>8362002.689971569</v>
      </c>
      <c r="P393">
        <v>39</v>
      </c>
      <c r="Q393" t="s">
        <v>28</v>
      </c>
      <c r="R393" t="s">
        <v>677</v>
      </c>
    </row>
    <row r="394" spans="1:18" x14ac:dyDescent="0.45">
      <c r="A394">
        <v>1222</v>
      </c>
      <c r="B394" t="s">
        <v>790</v>
      </c>
      <c r="C394" t="s">
        <v>1061</v>
      </c>
      <c r="D394" t="s">
        <v>1082</v>
      </c>
      <c r="E394">
        <v>19</v>
      </c>
      <c r="H394" s="11">
        <v>9400</v>
      </c>
      <c r="I394">
        <v>231992</v>
      </c>
      <c r="J394" s="41">
        <v>488800</v>
      </c>
      <c r="K394" s="40">
        <f t="shared" si="25"/>
        <v>576784</v>
      </c>
      <c r="L394" s="42" cm="1">
        <f t="array" ref="L394">_xlfn.IFS(K394&gt;300000,0.47,K394&gt;60000,0.45,K394&gt;35200,0.3,K394&gt;20200,0.24,K394&gt;=0,0.19)</f>
        <v>0.47</v>
      </c>
      <c r="M394" s="40">
        <f t="shared" si="26"/>
        <v>305695.52</v>
      </c>
      <c r="N394" s="28">
        <f t="shared" si="27"/>
        <v>6376808.5471999999</v>
      </c>
      <c r="O394" s="28">
        <f t="shared" si="28"/>
        <v>8362002.689971569</v>
      </c>
      <c r="P394">
        <v>31</v>
      </c>
      <c r="Q394" t="s">
        <v>62</v>
      </c>
      <c r="R394" t="s">
        <v>677</v>
      </c>
    </row>
    <row r="395" spans="1:18" x14ac:dyDescent="0.45">
      <c r="A395">
        <v>1613</v>
      </c>
      <c r="B395" t="s">
        <v>1966</v>
      </c>
      <c r="C395" t="s">
        <v>2069</v>
      </c>
      <c r="D395" t="s">
        <v>2115</v>
      </c>
      <c r="E395">
        <v>4</v>
      </c>
      <c r="H395" s="11">
        <v>9400</v>
      </c>
      <c r="J395" s="41">
        <v>488800</v>
      </c>
      <c r="K395" s="40">
        <f t="shared" si="25"/>
        <v>576784</v>
      </c>
      <c r="L395" s="42" cm="1">
        <f t="array" ref="L395">_xlfn.IFS(K395&gt;300000,0.47,K395&gt;60000,0.45,K395&gt;35200,0.3,K395&gt;20200,0.24,K395&gt;=0,0.19)</f>
        <v>0.47</v>
      </c>
      <c r="M395" s="40">
        <f t="shared" si="26"/>
        <v>305695.52</v>
      </c>
      <c r="N395" s="28">
        <f t="shared" si="27"/>
        <v>6376808.5471999999</v>
      </c>
      <c r="O395" s="28">
        <f t="shared" si="28"/>
        <v>8362002.689971569</v>
      </c>
      <c r="P395">
        <v>31</v>
      </c>
      <c r="Q395" t="s">
        <v>45</v>
      </c>
      <c r="R395" t="s">
        <v>886</v>
      </c>
    </row>
    <row r="396" spans="1:18" x14ac:dyDescent="0.45">
      <c r="A396">
        <v>1260</v>
      </c>
      <c r="B396" t="s">
        <v>1966</v>
      </c>
      <c r="C396" t="s">
        <v>1111</v>
      </c>
      <c r="D396" t="s">
        <v>1122</v>
      </c>
      <c r="E396">
        <v>10</v>
      </c>
      <c r="H396" s="11">
        <v>9300</v>
      </c>
      <c r="I396">
        <v>229524</v>
      </c>
      <c r="J396" s="41">
        <v>483600</v>
      </c>
      <c r="K396" s="40">
        <f t="shared" si="25"/>
        <v>570648</v>
      </c>
      <c r="L396" s="42" cm="1">
        <f t="array" ref="L396">_xlfn.IFS(K396&gt;300000,0.47,K396&gt;60000,0.45,K396&gt;35200,0.3,K396&gt;20200,0.24,K396&gt;=0,0.19)</f>
        <v>0.47</v>
      </c>
      <c r="M396" s="40">
        <f t="shared" si="26"/>
        <v>302443.44</v>
      </c>
      <c r="N396" s="28">
        <f t="shared" si="27"/>
        <v>6308970.1584000001</v>
      </c>
      <c r="O396" s="28">
        <f t="shared" si="28"/>
        <v>8273045.2145463396</v>
      </c>
      <c r="P396">
        <v>27</v>
      </c>
      <c r="Q396" t="s">
        <v>50</v>
      </c>
      <c r="R396" t="s">
        <v>677</v>
      </c>
    </row>
    <row r="397" spans="1:18" x14ac:dyDescent="0.45">
      <c r="A397">
        <v>1077</v>
      </c>
      <c r="B397" t="s">
        <v>790</v>
      </c>
      <c r="C397" t="s">
        <v>879</v>
      </c>
      <c r="D397" t="s">
        <v>905</v>
      </c>
      <c r="E397">
        <v>21</v>
      </c>
      <c r="H397" s="11">
        <v>9100</v>
      </c>
      <c r="I397">
        <v>224588</v>
      </c>
      <c r="J397" s="41">
        <v>473200</v>
      </c>
      <c r="K397" s="40">
        <f t="shared" si="25"/>
        <v>558376</v>
      </c>
      <c r="L397" s="42" cm="1">
        <f t="array" ref="L397">_xlfn.IFS(K397&gt;300000,0.47,K397&gt;60000,0.45,K397&gt;35200,0.3,K397&gt;20200,0.24,K397&gt;=0,0.19)</f>
        <v>0.47</v>
      </c>
      <c r="M397" s="40">
        <f t="shared" si="26"/>
        <v>295939.28000000003</v>
      </c>
      <c r="N397" s="28">
        <f t="shared" si="27"/>
        <v>6173293.3808000004</v>
      </c>
      <c r="O397" s="28">
        <f t="shared" si="28"/>
        <v>8095130.2636958808</v>
      </c>
      <c r="P397">
        <v>23</v>
      </c>
      <c r="Q397" t="s">
        <v>45</v>
      </c>
      <c r="R397" t="s">
        <v>812</v>
      </c>
    </row>
    <row r="398" spans="1:18" x14ac:dyDescent="0.45">
      <c r="A398">
        <v>1313</v>
      </c>
      <c r="B398" t="s">
        <v>790</v>
      </c>
      <c r="C398" t="s">
        <v>1173</v>
      </c>
      <c r="D398" t="s">
        <v>1183</v>
      </c>
      <c r="E398">
        <v>9</v>
      </c>
      <c r="H398" s="11">
        <v>9100</v>
      </c>
      <c r="I398">
        <v>224588</v>
      </c>
      <c r="J398" s="41">
        <v>473200</v>
      </c>
      <c r="K398" s="40">
        <f t="shared" si="25"/>
        <v>558376</v>
      </c>
      <c r="L398" s="42" cm="1">
        <f t="array" ref="L398">_xlfn.IFS(K398&gt;300000,0.47,K398&gt;60000,0.45,K398&gt;35200,0.3,K398&gt;20200,0.24,K398&gt;=0,0.19)</f>
        <v>0.47</v>
      </c>
      <c r="M398" s="40">
        <f t="shared" si="26"/>
        <v>295939.28000000003</v>
      </c>
      <c r="N398" s="28">
        <f t="shared" si="27"/>
        <v>6173293.3808000004</v>
      </c>
      <c r="O398" s="28">
        <f t="shared" si="28"/>
        <v>8095130.2636958808</v>
      </c>
      <c r="P398">
        <v>33</v>
      </c>
      <c r="Q398" t="s">
        <v>96</v>
      </c>
      <c r="R398" t="s">
        <v>677</v>
      </c>
    </row>
    <row r="399" spans="1:18" x14ac:dyDescent="0.45">
      <c r="A399">
        <v>1524</v>
      </c>
      <c r="B399" t="s">
        <v>790</v>
      </c>
      <c r="C399" t="s">
        <v>1401</v>
      </c>
      <c r="D399" t="s">
        <v>1415</v>
      </c>
      <c r="E399">
        <v>13</v>
      </c>
      <c r="H399" s="11">
        <v>9100</v>
      </c>
      <c r="I399">
        <v>224588</v>
      </c>
      <c r="J399" s="41">
        <v>473200</v>
      </c>
      <c r="K399" s="40">
        <f t="shared" si="25"/>
        <v>558376</v>
      </c>
      <c r="L399" s="42" cm="1">
        <f t="array" ref="L399">_xlfn.IFS(K399&gt;300000,0.47,K399&gt;60000,0.45,K399&gt;35200,0.3,K399&gt;20200,0.24,K399&gt;=0,0.19)</f>
        <v>0.47</v>
      </c>
      <c r="M399" s="40">
        <f t="shared" si="26"/>
        <v>295939.28000000003</v>
      </c>
      <c r="N399" s="28">
        <f t="shared" si="27"/>
        <v>6173293.3808000004</v>
      </c>
      <c r="O399" s="28">
        <f t="shared" si="28"/>
        <v>8095130.2636958808</v>
      </c>
      <c r="P399">
        <v>31</v>
      </c>
      <c r="Q399" t="s">
        <v>26</v>
      </c>
      <c r="R399" t="s">
        <v>18</v>
      </c>
    </row>
    <row r="400" spans="1:18" x14ac:dyDescent="0.45">
      <c r="A400">
        <v>1388</v>
      </c>
      <c r="B400" t="s">
        <v>1966</v>
      </c>
      <c r="C400" t="s">
        <v>1260</v>
      </c>
      <c r="D400" t="s">
        <v>949</v>
      </c>
      <c r="E400">
        <v>9</v>
      </c>
      <c r="H400" s="11">
        <v>9100</v>
      </c>
      <c r="I400">
        <v>224588</v>
      </c>
      <c r="J400" s="41">
        <v>473200</v>
      </c>
      <c r="K400" s="40">
        <f t="shared" si="25"/>
        <v>558376</v>
      </c>
      <c r="L400" s="42" cm="1">
        <f t="array" ref="L400">_xlfn.IFS(K400&gt;300000,0.47,K400&gt;60000,0.45,K400&gt;35200,0.3,K400&gt;20200,0.24,K400&gt;=0,0.19)</f>
        <v>0.47</v>
      </c>
      <c r="M400" s="40">
        <f t="shared" si="26"/>
        <v>295939.28000000003</v>
      </c>
      <c r="N400" s="28">
        <f t="shared" si="27"/>
        <v>6173293.3808000004</v>
      </c>
      <c r="O400" s="28">
        <f t="shared" si="28"/>
        <v>8095130.2636958808</v>
      </c>
      <c r="P400">
        <v>24</v>
      </c>
      <c r="Q400" t="s">
        <v>1218</v>
      </c>
      <c r="R400" t="s">
        <v>677</v>
      </c>
    </row>
    <row r="401" spans="1:18" x14ac:dyDescent="0.45">
      <c r="A401">
        <v>1541</v>
      </c>
      <c r="B401" t="s">
        <v>1966</v>
      </c>
      <c r="C401" t="s">
        <v>1427</v>
      </c>
      <c r="D401" t="s">
        <v>1432</v>
      </c>
      <c r="E401">
        <v>5</v>
      </c>
      <c r="H401" s="11">
        <v>9100</v>
      </c>
      <c r="I401">
        <v>224588</v>
      </c>
      <c r="J401" s="41">
        <v>473200</v>
      </c>
      <c r="K401" s="40">
        <f t="shared" si="25"/>
        <v>558376</v>
      </c>
      <c r="L401" s="42" cm="1">
        <f t="array" ref="L401">_xlfn.IFS(K401&gt;300000,0.47,K401&gt;60000,0.45,K401&gt;35200,0.3,K401&gt;20200,0.24,K401&gt;=0,0.19)</f>
        <v>0.47</v>
      </c>
      <c r="M401" s="40">
        <f t="shared" si="26"/>
        <v>295939.28000000003</v>
      </c>
      <c r="N401" s="28">
        <f t="shared" si="27"/>
        <v>6173293.3808000004</v>
      </c>
      <c r="O401" s="28">
        <f t="shared" si="28"/>
        <v>8095130.2636958808</v>
      </c>
      <c r="P401">
        <v>21</v>
      </c>
      <c r="Q401" t="s">
        <v>45</v>
      </c>
      <c r="R401" t="s">
        <v>57</v>
      </c>
    </row>
    <row r="402" spans="1:18" x14ac:dyDescent="0.45">
      <c r="A402">
        <v>1591</v>
      </c>
      <c r="B402" t="s">
        <v>1966</v>
      </c>
      <c r="C402" t="s">
        <v>1260</v>
      </c>
      <c r="D402" t="s">
        <v>949</v>
      </c>
      <c r="E402">
        <v>9</v>
      </c>
      <c r="H402" s="11">
        <v>9100</v>
      </c>
      <c r="J402" s="41">
        <v>473200</v>
      </c>
      <c r="K402" s="40">
        <f t="shared" si="25"/>
        <v>558376</v>
      </c>
      <c r="L402" s="42" cm="1">
        <f t="array" ref="L402">_xlfn.IFS(K402&gt;300000,0.47,K402&gt;60000,0.45,K402&gt;35200,0.3,K402&gt;20200,0.24,K402&gt;=0,0.19)</f>
        <v>0.47</v>
      </c>
      <c r="M402" s="40">
        <f t="shared" si="26"/>
        <v>295939.28000000003</v>
      </c>
      <c r="N402" s="28">
        <f t="shared" si="27"/>
        <v>6173293.3808000004</v>
      </c>
      <c r="O402" s="28">
        <f t="shared" si="28"/>
        <v>8095130.2636958808</v>
      </c>
      <c r="P402">
        <v>24</v>
      </c>
      <c r="Q402" t="s">
        <v>1218</v>
      </c>
      <c r="R402" t="s">
        <v>677</v>
      </c>
    </row>
    <row r="403" spans="1:18" x14ac:dyDescent="0.45">
      <c r="A403">
        <v>1162</v>
      </c>
      <c r="B403" t="s">
        <v>1966</v>
      </c>
      <c r="C403" t="s">
        <v>1007</v>
      </c>
      <c r="D403" t="s">
        <v>1015</v>
      </c>
      <c r="E403">
        <v>8</v>
      </c>
      <c r="H403" s="11">
        <v>9000</v>
      </c>
      <c r="I403">
        <v>222120</v>
      </c>
      <c r="J403" s="41">
        <v>468000</v>
      </c>
      <c r="K403" s="40">
        <f t="shared" si="25"/>
        <v>552240</v>
      </c>
      <c r="L403" s="42" cm="1">
        <f t="array" ref="L403">_xlfn.IFS(K403&gt;300000,0.47,K403&gt;60000,0.45,K403&gt;35200,0.3,K403&gt;20200,0.24,K403&gt;=0,0.19)</f>
        <v>0.47</v>
      </c>
      <c r="M403" s="40">
        <f t="shared" si="26"/>
        <v>292687.2</v>
      </c>
      <c r="N403" s="28">
        <f t="shared" si="27"/>
        <v>6105454.9919999996</v>
      </c>
      <c r="O403" s="28">
        <f t="shared" si="28"/>
        <v>8006172.7882706514</v>
      </c>
      <c r="P403">
        <v>31</v>
      </c>
      <c r="Q403" t="s">
        <v>72</v>
      </c>
      <c r="R403" t="s">
        <v>677</v>
      </c>
    </row>
    <row r="404" spans="1:18" x14ac:dyDescent="0.45">
      <c r="A404">
        <v>1019</v>
      </c>
      <c r="B404" t="s">
        <v>790</v>
      </c>
      <c r="C404" t="s">
        <v>824</v>
      </c>
      <c r="D404" t="s">
        <v>836</v>
      </c>
      <c r="E404">
        <v>12</v>
      </c>
      <c r="H404" s="11">
        <v>9000</v>
      </c>
      <c r="I404">
        <v>222120</v>
      </c>
      <c r="J404" s="41">
        <v>468000</v>
      </c>
      <c r="K404" s="40">
        <f t="shared" si="25"/>
        <v>552240</v>
      </c>
      <c r="L404" s="42" cm="1">
        <f t="array" ref="L404">_xlfn.IFS(K404&gt;300000,0.47,K404&gt;60000,0.45,K404&gt;35200,0.3,K404&gt;20200,0.24,K404&gt;=0,0.19)</f>
        <v>0.47</v>
      </c>
      <c r="M404" s="40">
        <f t="shared" si="26"/>
        <v>292687.2</v>
      </c>
      <c r="N404" s="28">
        <f t="shared" si="27"/>
        <v>6105454.9919999996</v>
      </c>
      <c r="O404" s="28">
        <f t="shared" si="28"/>
        <v>8006172.7882706514</v>
      </c>
      <c r="P404">
        <v>31</v>
      </c>
      <c r="Q404" t="s">
        <v>17</v>
      </c>
      <c r="R404" t="s">
        <v>677</v>
      </c>
    </row>
    <row r="405" spans="1:18" x14ac:dyDescent="0.45">
      <c r="A405">
        <v>1149</v>
      </c>
      <c r="B405" t="s">
        <v>790</v>
      </c>
      <c r="C405" t="s">
        <v>983</v>
      </c>
      <c r="D405" t="s">
        <v>1001</v>
      </c>
      <c r="E405">
        <v>16</v>
      </c>
      <c r="H405" s="11">
        <v>9000</v>
      </c>
      <c r="I405">
        <v>222120</v>
      </c>
      <c r="J405" s="41">
        <v>468000</v>
      </c>
      <c r="K405" s="40">
        <f t="shared" si="25"/>
        <v>552240</v>
      </c>
      <c r="L405" s="42" cm="1">
        <f t="array" ref="L405">_xlfn.IFS(K405&gt;300000,0.47,K405&gt;60000,0.45,K405&gt;35200,0.3,K405&gt;20200,0.24,K405&gt;=0,0.19)</f>
        <v>0.47</v>
      </c>
      <c r="M405" s="40">
        <f t="shared" si="26"/>
        <v>292687.2</v>
      </c>
      <c r="N405" s="28">
        <f t="shared" si="27"/>
        <v>6105454.9919999996</v>
      </c>
      <c r="O405" s="28">
        <f t="shared" si="28"/>
        <v>8006172.7882706514</v>
      </c>
      <c r="P405">
        <v>28</v>
      </c>
      <c r="Q405" t="s">
        <v>70</v>
      </c>
      <c r="R405" t="s">
        <v>677</v>
      </c>
    </row>
    <row r="406" spans="1:18" x14ac:dyDescent="0.45">
      <c r="A406">
        <v>1389</v>
      </c>
      <c r="B406" t="s">
        <v>1966</v>
      </c>
      <c r="C406" t="s">
        <v>1260</v>
      </c>
      <c r="D406" t="s">
        <v>1268</v>
      </c>
      <c r="E406">
        <v>10</v>
      </c>
      <c r="H406" s="11">
        <v>9000</v>
      </c>
      <c r="I406">
        <v>222120</v>
      </c>
      <c r="J406" s="41">
        <v>468000</v>
      </c>
      <c r="K406" s="40">
        <f t="shared" si="25"/>
        <v>552240</v>
      </c>
      <c r="L406" s="42" cm="1">
        <f t="array" ref="L406">_xlfn.IFS(K406&gt;300000,0.47,K406&gt;60000,0.45,K406&gt;35200,0.3,K406&gt;20200,0.24,K406&gt;=0,0.19)</f>
        <v>0.47</v>
      </c>
      <c r="M406" s="40">
        <f t="shared" si="26"/>
        <v>292687.2</v>
      </c>
      <c r="N406" s="28">
        <f t="shared" si="27"/>
        <v>6105454.9919999996</v>
      </c>
      <c r="O406" s="28">
        <f t="shared" si="28"/>
        <v>8006172.7882706514</v>
      </c>
      <c r="P406">
        <v>26</v>
      </c>
      <c r="Q406" t="s">
        <v>943</v>
      </c>
      <c r="R406" t="s">
        <v>1269</v>
      </c>
    </row>
    <row r="407" spans="1:18" x14ac:dyDescent="0.45">
      <c r="A407">
        <v>1390</v>
      </c>
      <c r="B407" t="s">
        <v>1966</v>
      </c>
      <c r="C407" t="s">
        <v>1260</v>
      </c>
      <c r="D407" t="s">
        <v>1270</v>
      </c>
      <c r="E407">
        <v>11</v>
      </c>
      <c r="H407" s="11">
        <v>9000</v>
      </c>
      <c r="I407">
        <v>222120</v>
      </c>
      <c r="J407" s="41">
        <v>468000</v>
      </c>
      <c r="K407" s="40">
        <f t="shared" si="25"/>
        <v>552240</v>
      </c>
      <c r="L407" s="42" cm="1">
        <f t="array" ref="L407">_xlfn.IFS(K407&gt;300000,0.47,K407&gt;60000,0.45,K407&gt;35200,0.3,K407&gt;20200,0.24,K407&gt;=0,0.19)</f>
        <v>0.47</v>
      </c>
      <c r="M407" s="40">
        <f t="shared" si="26"/>
        <v>292687.2</v>
      </c>
      <c r="N407" s="28">
        <f t="shared" si="27"/>
        <v>6105454.9919999996</v>
      </c>
      <c r="O407" s="28">
        <f t="shared" si="28"/>
        <v>8006172.7882706514</v>
      </c>
      <c r="P407">
        <v>29</v>
      </c>
      <c r="Q407" t="s">
        <v>943</v>
      </c>
      <c r="R407" t="s">
        <v>677</v>
      </c>
    </row>
    <row r="408" spans="1:18" x14ac:dyDescent="0.45">
      <c r="A408">
        <v>1239</v>
      </c>
      <c r="B408" t="s">
        <v>790</v>
      </c>
      <c r="C408" t="s">
        <v>1087</v>
      </c>
      <c r="D408" t="s">
        <v>1099</v>
      </c>
      <c r="E408">
        <v>13</v>
      </c>
      <c r="H408" s="11">
        <v>9000</v>
      </c>
      <c r="I408">
        <v>222120</v>
      </c>
      <c r="J408" s="41">
        <v>468000</v>
      </c>
      <c r="K408" s="40">
        <f t="shared" si="25"/>
        <v>552240</v>
      </c>
      <c r="L408" s="42" cm="1">
        <f t="array" ref="L408">_xlfn.IFS(K408&gt;300000,0.47,K408&gt;60000,0.45,K408&gt;35200,0.3,K408&gt;20200,0.24,K408&gt;=0,0.19)</f>
        <v>0.47</v>
      </c>
      <c r="M408" s="40">
        <f t="shared" si="26"/>
        <v>292687.2</v>
      </c>
      <c r="N408" s="28">
        <f t="shared" si="27"/>
        <v>6105454.9919999996</v>
      </c>
      <c r="O408" s="28">
        <f t="shared" si="28"/>
        <v>8006172.7882706514</v>
      </c>
      <c r="P408">
        <v>22</v>
      </c>
      <c r="Q408" t="s">
        <v>28</v>
      </c>
      <c r="R408" t="s">
        <v>886</v>
      </c>
    </row>
    <row r="409" spans="1:18" x14ac:dyDescent="0.45">
      <c r="A409">
        <v>1298</v>
      </c>
      <c r="B409" t="s">
        <v>790</v>
      </c>
      <c r="C409" t="s">
        <v>1141</v>
      </c>
      <c r="D409" t="s">
        <v>1166</v>
      </c>
      <c r="E409">
        <v>22</v>
      </c>
      <c r="H409" s="11">
        <v>9000</v>
      </c>
      <c r="I409">
        <v>222120</v>
      </c>
      <c r="J409" s="41">
        <v>468000</v>
      </c>
      <c r="K409" s="40">
        <f t="shared" si="25"/>
        <v>552240</v>
      </c>
      <c r="L409" s="42" cm="1">
        <f t="array" ref="L409">_xlfn.IFS(K409&gt;300000,0.47,K409&gt;60000,0.45,K409&gt;35200,0.3,K409&gt;20200,0.24,K409&gt;=0,0.19)</f>
        <v>0.47</v>
      </c>
      <c r="M409" s="40">
        <f t="shared" si="26"/>
        <v>292687.2</v>
      </c>
      <c r="N409" s="28">
        <f t="shared" si="27"/>
        <v>6105454.9919999996</v>
      </c>
      <c r="O409" s="28">
        <f t="shared" si="28"/>
        <v>8006172.7882706514</v>
      </c>
      <c r="P409">
        <v>27</v>
      </c>
      <c r="Q409" t="s">
        <v>231</v>
      </c>
      <c r="R409" t="s">
        <v>677</v>
      </c>
    </row>
    <row r="410" spans="1:18" x14ac:dyDescent="0.45">
      <c r="A410">
        <v>1299</v>
      </c>
      <c r="B410" t="s">
        <v>790</v>
      </c>
      <c r="C410" t="s">
        <v>1141</v>
      </c>
      <c r="D410" t="s">
        <v>1167</v>
      </c>
      <c r="E410">
        <v>23</v>
      </c>
      <c r="H410" s="11">
        <v>9000</v>
      </c>
      <c r="I410">
        <v>222120</v>
      </c>
      <c r="J410" s="41">
        <v>468000</v>
      </c>
      <c r="K410" s="40">
        <f t="shared" si="25"/>
        <v>552240</v>
      </c>
      <c r="L410" s="42" cm="1">
        <f t="array" ref="L410">_xlfn.IFS(K410&gt;300000,0.47,K410&gt;60000,0.45,K410&gt;35200,0.3,K410&gt;20200,0.24,K410&gt;=0,0.19)</f>
        <v>0.47</v>
      </c>
      <c r="M410" s="40">
        <f t="shared" si="26"/>
        <v>292687.2</v>
      </c>
      <c r="N410" s="28">
        <f t="shared" si="27"/>
        <v>6105454.9919999996</v>
      </c>
      <c r="O410" s="28">
        <f t="shared" si="28"/>
        <v>8006172.7882706514</v>
      </c>
      <c r="P410">
        <v>23</v>
      </c>
      <c r="Q410" t="s">
        <v>40</v>
      </c>
      <c r="R410" t="s">
        <v>677</v>
      </c>
    </row>
    <row r="411" spans="1:18" x14ac:dyDescent="0.45">
      <c r="A411">
        <v>1562</v>
      </c>
      <c r="B411" t="s">
        <v>790</v>
      </c>
      <c r="C411" t="s">
        <v>2063</v>
      </c>
      <c r="D411" t="s">
        <v>2031</v>
      </c>
      <c r="E411">
        <v>5</v>
      </c>
      <c r="H411" s="11">
        <v>9000</v>
      </c>
      <c r="J411" s="41">
        <v>468000</v>
      </c>
      <c r="K411" s="40">
        <f t="shared" si="25"/>
        <v>552240</v>
      </c>
      <c r="L411" s="42" cm="1">
        <f t="array" ref="L411">_xlfn.IFS(K411&gt;300000,0.47,K411&gt;60000,0.45,K411&gt;35200,0.3,K411&gt;20200,0.24,K411&gt;=0,0.19)</f>
        <v>0.47</v>
      </c>
      <c r="M411" s="40">
        <f t="shared" si="26"/>
        <v>292687.2</v>
      </c>
      <c r="N411" s="28">
        <f t="shared" si="27"/>
        <v>6105454.9919999996</v>
      </c>
      <c r="O411" s="28">
        <f t="shared" si="28"/>
        <v>8006172.7882706514</v>
      </c>
      <c r="P411">
        <v>25</v>
      </c>
      <c r="Q411" t="s">
        <v>62</v>
      </c>
      <c r="R411" t="s">
        <v>677</v>
      </c>
    </row>
    <row r="412" spans="1:18" x14ac:dyDescent="0.45">
      <c r="A412">
        <v>1563</v>
      </c>
      <c r="B412" t="s">
        <v>790</v>
      </c>
      <c r="C412" t="s">
        <v>2063</v>
      </c>
      <c r="D412" t="s">
        <v>2034</v>
      </c>
      <c r="E412">
        <v>6</v>
      </c>
      <c r="H412" s="11">
        <v>9000</v>
      </c>
      <c r="J412" s="41">
        <v>468000</v>
      </c>
      <c r="K412" s="40">
        <f t="shared" si="25"/>
        <v>552240</v>
      </c>
      <c r="L412" s="42" cm="1">
        <f t="array" ref="L412">_xlfn.IFS(K412&gt;300000,0.47,K412&gt;60000,0.45,K412&gt;35200,0.3,K412&gt;20200,0.24,K412&gt;=0,0.19)</f>
        <v>0.47</v>
      </c>
      <c r="M412" s="40">
        <f t="shared" si="26"/>
        <v>292687.2</v>
      </c>
      <c r="N412" s="28">
        <f t="shared" si="27"/>
        <v>6105454.9919999996</v>
      </c>
      <c r="O412" s="28">
        <f t="shared" si="28"/>
        <v>8006172.7882706514</v>
      </c>
      <c r="P412">
        <v>35</v>
      </c>
      <c r="Q412" t="s">
        <v>45</v>
      </c>
      <c r="R412" t="s">
        <v>104</v>
      </c>
    </row>
    <row r="413" spans="1:18" x14ac:dyDescent="0.45">
      <c r="A413">
        <v>1592</v>
      </c>
      <c r="B413" t="s">
        <v>1966</v>
      </c>
      <c r="C413" t="s">
        <v>1260</v>
      </c>
      <c r="D413" t="s">
        <v>1268</v>
      </c>
      <c r="E413">
        <v>10</v>
      </c>
      <c r="H413" s="11">
        <v>9000</v>
      </c>
      <c r="J413" s="41">
        <v>468000</v>
      </c>
      <c r="K413" s="40">
        <f t="shared" si="25"/>
        <v>552240</v>
      </c>
      <c r="L413" s="42" cm="1">
        <f t="array" ref="L413">_xlfn.IFS(K413&gt;300000,0.47,K413&gt;60000,0.45,K413&gt;35200,0.3,K413&gt;20200,0.24,K413&gt;=0,0.19)</f>
        <v>0.47</v>
      </c>
      <c r="M413" s="40">
        <f t="shared" si="26"/>
        <v>292687.2</v>
      </c>
      <c r="N413" s="28">
        <f t="shared" si="27"/>
        <v>6105454.9919999996</v>
      </c>
      <c r="O413" s="28">
        <f t="shared" si="28"/>
        <v>8006172.7882706514</v>
      </c>
      <c r="P413">
        <v>26</v>
      </c>
      <c r="Q413" t="s">
        <v>943</v>
      </c>
      <c r="R413" t="s">
        <v>1269</v>
      </c>
    </row>
    <row r="414" spans="1:18" x14ac:dyDescent="0.45">
      <c r="A414">
        <v>1593</v>
      </c>
      <c r="B414" t="s">
        <v>1966</v>
      </c>
      <c r="C414" t="s">
        <v>1260</v>
      </c>
      <c r="D414" t="s">
        <v>1270</v>
      </c>
      <c r="E414">
        <v>11</v>
      </c>
      <c r="H414" s="11">
        <v>9000</v>
      </c>
      <c r="J414" s="41">
        <v>468000</v>
      </c>
      <c r="K414" s="40">
        <f t="shared" si="25"/>
        <v>552240</v>
      </c>
      <c r="L414" s="42" cm="1">
        <f t="array" ref="L414">_xlfn.IFS(K414&gt;300000,0.47,K414&gt;60000,0.45,K414&gt;35200,0.3,K414&gt;20200,0.24,K414&gt;=0,0.19)</f>
        <v>0.47</v>
      </c>
      <c r="M414" s="40">
        <f t="shared" si="26"/>
        <v>292687.2</v>
      </c>
      <c r="N414" s="28">
        <f t="shared" si="27"/>
        <v>6105454.9919999996</v>
      </c>
      <c r="O414" s="28">
        <f t="shared" si="28"/>
        <v>8006172.7882706514</v>
      </c>
      <c r="P414">
        <v>29</v>
      </c>
      <c r="Q414" t="s">
        <v>943</v>
      </c>
      <c r="R414" t="s">
        <v>677</v>
      </c>
    </row>
    <row r="415" spans="1:18" x14ac:dyDescent="0.45">
      <c r="A415">
        <v>1614</v>
      </c>
      <c r="B415" t="s">
        <v>1966</v>
      </c>
      <c r="C415" t="s">
        <v>2069</v>
      </c>
      <c r="D415" t="s">
        <v>2116</v>
      </c>
      <c r="E415">
        <v>5</v>
      </c>
      <c r="H415" s="11">
        <v>9000</v>
      </c>
      <c r="J415" s="41">
        <v>468000</v>
      </c>
      <c r="K415" s="40">
        <f t="shared" si="25"/>
        <v>552240</v>
      </c>
      <c r="L415" s="42" cm="1">
        <f t="array" ref="L415">_xlfn.IFS(K415&gt;300000,0.47,K415&gt;60000,0.45,K415&gt;35200,0.3,K415&gt;20200,0.24,K415&gt;=0,0.19)</f>
        <v>0.47</v>
      </c>
      <c r="M415" s="40">
        <f t="shared" si="26"/>
        <v>292687.2</v>
      </c>
      <c r="N415" s="28">
        <f t="shared" si="27"/>
        <v>6105454.9919999996</v>
      </c>
      <c r="O415" s="28">
        <f t="shared" si="28"/>
        <v>8006172.7882706514</v>
      </c>
      <c r="P415">
        <v>24</v>
      </c>
      <c r="Q415" t="s">
        <v>45</v>
      </c>
      <c r="R415" t="s">
        <v>197</v>
      </c>
    </row>
    <row r="416" spans="1:18" x14ac:dyDescent="0.45">
      <c r="A416">
        <v>1662</v>
      </c>
      <c r="B416" t="s">
        <v>1966</v>
      </c>
      <c r="C416" t="s">
        <v>2071</v>
      </c>
      <c r="D416" t="s">
        <v>2168</v>
      </c>
      <c r="E416">
        <v>2</v>
      </c>
      <c r="H416" s="11">
        <v>9000</v>
      </c>
      <c r="J416" s="41">
        <v>468000</v>
      </c>
      <c r="K416" s="40">
        <f t="shared" si="25"/>
        <v>552240</v>
      </c>
      <c r="L416" s="42" cm="1">
        <f t="array" ref="L416">_xlfn.IFS(K416&gt;300000,0.47,K416&gt;60000,0.45,K416&gt;35200,0.3,K416&gt;20200,0.24,K416&gt;=0,0.19)</f>
        <v>0.47</v>
      </c>
      <c r="M416" s="40">
        <f t="shared" si="26"/>
        <v>292687.2</v>
      </c>
      <c r="N416" s="28">
        <f t="shared" si="27"/>
        <v>6105454.9919999996</v>
      </c>
      <c r="O416" s="28">
        <f t="shared" si="28"/>
        <v>8006172.7882706514</v>
      </c>
      <c r="P416">
        <v>26</v>
      </c>
      <c r="Q416" t="s">
        <v>30</v>
      </c>
      <c r="R416" t="s">
        <v>677</v>
      </c>
    </row>
    <row r="417" spans="1:18" x14ac:dyDescent="0.45">
      <c r="A417">
        <v>1731</v>
      </c>
      <c r="B417" t="s">
        <v>1966</v>
      </c>
      <c r="C417" t="s">
        <v>2074</v>
      </c>
      <c r="D417" t="s">
        <v>2213</v>
      </c>
      <c r="E417">
        <v>1</v>
      </c>
      <c r="H417" s="11">
        <v>9000</v>
      </c>
      <c r="J417" s="41">
        <v>468000</v>
      </c>
      <c r="K417" s="40">
        <f t="shared" si="25"/>
        <v>552240</v>
      </c>
      <c r="L417" s="42" cm="1">
        <f t="array" ref="L417">_xlfn.IFS(K417&gt;300000,0.47,K417&gt;60000,0.45,K417&gt;35200,0.3,K417&gt;20200,0.24,K417&gt;=0,0.19)</f>
        <v>0.47</v>
      </c>
      <c r="M417" s="40">
        <f t="shared" si="26"/>
        <v>292687.2</v>
      </c>
      <c r="N417" s="28">
        <f t="shared" si="27"/>
        <v>6105454.9919999996</v>
      </c>
      <c r="O417" s="28">
        <f t="shared" si="28"/>
        <v>8006172.7882706514</v>
      </c>
      <c r="P417">
        <v>31</v>
      </c>
      <c r="Q417" t="s">
        <v>38</v>
      </c>
      <c r="R417" t="s">
        <v>677</v>
      </c>
    </row>
    <row r="418" spans="1:18" x14ac:dyDescent="0.45">
      <c r="A418">
        <v>1783</v>
      </c>
      <c r="B418" t="s">
        <v>1966</v>
      </c>
      <c r="C418" t="s">
        <v>1985</v>
      </c>
      <c r="D418" t="s">
        <v>2265</v>
      </c>
      <c r="E418">
        <v>3</v>
      </c>
      <c r="H418" s="11">
        <v>9000</v>
      </c>
      <c r="J418" s="41">
        <v>468000</v>
      </c>
      <c r="K418" s="40">
        <f t="shared" si="25"/>
        <v>552240</v>
      </c>
      <c r="L418" s="42" cm="1">
        <f t="array" ref="L418">_xlfn.IFS(K418&gt;300000,0.47,K418&gt;60000,0.45,K418&gt;35200,0.3,K418&gt;20200,0.24,K418&gt;=0,0.19)</f>
        <v>0.47</v>
      </c>
      <c r="M418" s="40">
        <f t="shared" si="26"/>
        <v>292687.2</v>
      </c>
      <c r="N418" s="28">
        <f t="shared" si="27"/>
        <v>6105454.9919999996</v>
      </c>
      <c r="O418" s="28">
        <f t="shared" si="28"/>
        <v>8006172.7882706514</v>
      </c>
      <c r="P418">
        <v>29</v>
      </c>
      <c r="Q418" t="s">
        <v>26</v>
      </c>
      <c r="R418" t="s">
        <v>677</v>
      </c>
    </row>
    <row r="419" spans="1:18" x14ac:dyDescent="0.45">
      <c r="A419">
        <v>1104</v>
      </c>
      <c r="B419" t="s">
        <v>790</v>
      </c>
      <c r="C419" t="s">
        <v>906</v>
      </c>
      <c r="D419" t="s">
        <v>936</v>
      </c>
      <c r="E419">
        <v>27</v>
      </c>
      <c r="H419" s="11">
        <v>8900</v>
      </c>
      <c r="I419">
        <v>219652</v>
      </c>
      <c r="J419" s="41">
        <v>462800</v>
      </c>
      <c r="K419" s="40">
        <f t="shared" si="25"/>
        <v>546104</v>
      </c>
      <c r="L419" s="42" cm="1">
        <f t="array" ref="L419">_xlfn.IFS(K419&gt;300000,0.47,K419&gt;60000,0.45,K419&gt;35200,0.3,K419&gt;20200,0.24,K419&gt;=0,0.19)</f>
        <v>0.47</v>
      </c>
      <c r="M419" s="40">
        <f t="shared" si="26"/>
        <v>289435.12</v>
      </c>
      <c r="N419" s="28">
        <f t="shared" si="27"/>
        <v>6037616.6031999998</v>
      </c>
      <c r="O419" s="28">
        <f t="shared" si="28"/>
        <v>7917215.3128454201</v>
      </c>
      <c r="P419">
        <v>22</v>
      </c>
      <c r="Q419" t="s">
        <v>70</v>
      </c>
      <c r="R419" t="s">
        <v>451</v>
      </c>
    </row>
    <row r="420" spans="1:18" x14ac:dyDescent="0.45">
      <c r="A420">
        <v>1052</v>
      </c>
      <c r="B420" t="s">
        <v>790</v>
      </c>
      <c r="C420" t="s">
        <v>852</v>
      </c>
      <c r="D420" t="s">
        <v>873</v>
      </c>
      <c r="E420">
        <v>20</v>
      </c>
      <c r="H420" s="11">
        <v>8900</v>
      </c>
      <c r="I420">
        <v>219652</v>
      </c>
      <c r="J420" s="41">
        <v>462800</v>
      </c>
      <c r="K420" s="40">
        <f t="shared" si="25"/>
        <v>546104</v>
      </c>
      <c r="L420" s="42" cm="1">
        <f t="array" ref="L420">_xlfn.IFS(K420&gt;300000,0.47,K420&gt;60000,0.45,K420&gt;35200,0.3,K420&gt;20200,0.24,K420&gt;=0,0.19)</f>
        <v>0.47</v>
      </c>
      <c r="M420" s="40">
        <f t="shared" si="26"/>
        <v>289435.12</v>
      </c>
      <c r="N420" s="28">
        <f t="shared" si="27"/>
        <v>6037616.6031999998</v>
      </c>
      <c r="O420" s="28">
        <f t="shared" si="28"/>
        <v>7917215.3128454201</v>
      </c>
      <c r="P420">
        <v>33</v>
      </c>
      <c r="Q420" t="s">
        <v>52</v>
      </c>
      <c r="R420" t="s">
        <v>677</v>
      </c>
    </row>
    <row r="421" spans="1:18" x14ac:dyDescent="0.45">
      <c r="A421">
        <v>1314</v>
      </c>
      <c r="B421" t="s">
        <v>790</v>
      </c>
      <c r="C421" t="s">
        <v>1173</v>
      </c>
      <c r="D421" t="s">
        <v>1184</v>
      </c>
      <c r="E421">
        <v>10</v>
      </c>
      <c r="H421" s="11">
        <v>8900</v>
      </c>
      <c r="I421">
        <v>219652</v>
      </c>
      <c r="J421" s="41">
        <v>462800</v>
      </c>
      <c r="K421" s="40">
        <f t="shared" si="25"/>
        <v>546104</v>
      </c>
      <c r="L421" s="42" cm="1">
        <f t="array" ref="L421">_xlfn.IFS(K421&gt;300000,0.47,K421&gt;60000,0.45,K421&gt;35200,0.3,K421&gt;20200,0.24,K421&gt;=0,0.19)</f>
        <v>0.47</v>
      </c>
      <c r="M421" s="40">
        <f t="shared" si="26"/>
        <v>289435.12</v>
      </c>
      <c r="N421" s="28">
        <f t="shared" si="27"/>
        <v>6037616.6031999998</v>
      </c>
      <c r="O421" s="28">
        <f t="shared" si="28"/>
        <v>7917215.3128454201</v>
      </c>
      <c r="P421">
        <v>25</v>
      </c>
      <c r="Q421" t="s">
        <v>48</v>
      </c>
      <c r="R421" t="s">
        <v>1185</v>
      </c>
    </row>
    <row r="422" spans="1:18" x14ac:dyDescent="0.45">
      <c r="A422">
        <v>1342</v>
      </c>
      <c r="B422" t="s">
        <v>790</v>
      </c>
      <c r="C422" t="s">
        <v>1203</v>
      </c>
      <c r="D422" t="s">
        <v>1216</v>
      </c>
      <c r="E422">
        <v>12</v>
      </c>
      <c r="H422" s="11">
        <v>8900</v>
      </c>
      <c r="I422">
        <v>219652</v>
      </c>
      <c r="J422" s="41">
        <v>462800</v>
      </c>
      <c r="K422" s="40">
        <f t="shared" si="25"/>
        <v>546104</v>
      </c>
      <c r="L422" s="42" cm="1">
        <f t="array" ref="L422">_xlfn.IFS(K422&gt;300000,0.47,K422&gt;60000,0.45,K422&gt;35200,0.3,K422&gt;20200,0.24,K422&gt;=0,0.19)</f>
        <v>0.47</v>
      </c>
      <c r="M422" s="40">
        <f t="shared" si="26"/>
        <v>289435.12</v>
      </c>
      <c r="N422" s="28">
        <f t="shared" si="27"/>
        <v>6037616.6031999998</v>
      </c>
      <c r="O422" s="28">
        <f t="shared" si="28"/>
        <v>7917215.3128454201</v>
      </c>
      <c r="P422">
        <v>25</v>
      </c>
      <c r="Q422" t="s">
        <v>958</v>
      </c>
      <c r="R422" t="s">
        <v>677</v>
      </c>
    </row>
    <row r="423" spans="1:18" x14ac:dyDescent="0.45">
      <c r="A423">
        <v>1564</v>
      </c>
      <c r="B423" t="s">
        <v>790</v>
      </c>
      <c r="C423" t="s">
        <v>2063</v>
      </c>
      <c r="D423" t="s">
        <v>2035</v>
      </c>
      <c r="E423">
        <v>7</v>
      </c>
      <c r="H423" s="11">
        <v>8900</v>
      </c>
      <c r="J423" s="41">
        <v>462800</v>
      </c>
      <c r="K423" s="40">
        <f t="shared" si="25"/>
        <v>546104</v>
      </c>
      <c r="L423" s="42" cm="1">
        <f t="array" ref="L423">_xlfn.IFS(K423&gt;300000,0.47,K423&gt;60000,0.45,K423&gt;35200,0.3,K423&gt;20200,0.24,K423&gt;=0,0.19)</f>
        <v>0.47</v>
      </c>
      <c r="M423" s="40">
        <f t="shared" si="26"/>
        <v>289435.12</v>
      </c>
      <c r="N423" s="28">
        <f t="shared" si="27"/>
        <v>6037616.6031999998</v>
      </c>
      <c r="O423" s="28">
        <f t="shared" si="28"/>
        <v>7917215.3128454201</v>
      </c>
      <c r="P423">
        <v>25</v>
      </c>
      <c r="Q423" t="s">
        <v>17</v>
      </c>
      <c r="R423" t="s">
        <v>812</v>
      </c>
    </row>
    <row r="424" spans="1:18" x14ac:dyDescent="0.45">
      <c r="A424">
        <v>1542</v>
      </c>
      <c r="B424" t="s">
        <v>1966</v>
      </c>
      <c r="C424" t="s">
        <v>1427</v>
      </c>
      <c r="D424" t="s">
        <v>1433</v>
      </c>
      <c r="E424">
        <v>6</v>
      </c>
      <c r="H424" s="11">
        <v>8900</v>
      </c>
      <c r="I424">
        <v>219652</v>
      </c>
      <c r="J424" s="41">
        <v>462800</v>
      </c>
      <c r="K424" s="40">
        <f t="shared" si="25"/>
        <v>546104</v>
      </c>
      <c r="L424" s="42" cm="1">
        <f t="array" ref="L424">_xlfn.IFS(K424&gt;300000,0.47,K424&gt;60000,0.45,K424&gt;35200,0.3,K424&gt;20200,0.24,K424&gt;=0,0.19)</f>
        <v>0.47</v>
      </c>
      <c r="M424" s="40">
        <f t="shared" si="26"/>
        <v>289435.12</v>
      </c>
      <c r="N424" s="28">
        <f t="shared" si="27"/>
        <v>6037616.6031999998</v>
      </c>
      <c r="O424" s="28">
        <f t="shared" si="28"/>
        <v>7917215.3128454201</v>
      </c>
      <c r="P424">
        <v>31</v>
      </c>
      <c r="Q424" t="s">
        <v>1434</v>
      </c>
      <c r="R424" t="s">
        <v>677</v>
      </c>
    </row>
    <row r="425" spans="1:18" x14ac:dyDescent="0.45">
      <c r="A425">
        <v>1343</v>
      </c>
      <c r="B425" t="s">
        <v>790</v>
      </c>
      <c r="C425" t="s">
        <v>1203</v>
      </c>
      <c r="D425" t="s">
        <v>1217</v>
      </c>
      <c r="E425">
        <v>13</v>
      </c>
      <c r="H425" s="11">
        <v>8800</v>
      </c>
      <c r="I425">
        <v>217184</v>
      </c>
      <c r="J425" s="41">
        <v>457600</v>
      </c>
      <c r="K425" s="40">
        <f t="shared" si="25"/>
        <v>539968</v>
      </c>
      <c r="L425" s="42" cm="1">
        <f t="array" ref="L425">_xlfn.IFS(K425&gt;300000,0.47,K425&gt;60000,0.45,K425&gt;35200,0.3,K425&gt;20200,0.24,K425&gt;=0,0.19)</f>
        <v>0.47</v>
      </c>
      <c r="M425" s="40">
        <f t="shared" si="26"/>
        <v>286183.04000000004</v>
      </c>
      <c r="N425" s="28">
        <f t="shared" si="27"/>
        <v>5969778.2144000009</v>
      </c>
      <c r="O425" s="28">
        <f t="shared" si="28"/>
        <v>7828257.8374201925</v>
      </c>
      <c r="P425">
        <v>34</v>
      </c>
      <c r="Q425" t="s">
        <v>1218</v>
      </c>
      <c r="R425" t="s">
        <v>677</v>
      </c>
    </row>
    <row r="426" spans="1:18" x14ac:dyDescent="0.45">
      <c r="A426">
        <v>1261</v>
      </c>
      <c r="B426" t="s">
        <v>1966</v>
      </c>
      <c r="C426" t="s">
        <v>1111</v>
      </c>
      <c r="D426" t="s">
        <v>1123</v>
      </c>
      <c r="E426">
        <v>11</v>
      </c>
      <c r="H426" s="11">
        <v>8700</v>
      </c>
      <c r="I426">
        <v>214716</v>
      </c>
      <c r="J426" s="41">
        <v>452400</v>
      </c>
      <c r="K426" s="40">
        <f t="shared" si="25"/>
        <v>533832</v>
      </c>
      <c r="L426" s="42" cm="1">
        <f t="array" ref="L426">_xlfn.IFS(K426&gt;300000,0.47,K426&gt;60000,0.45,K426&gt;35200,0.3,K426&gt;20200,0.24,K426&gt;=0,0.19)</f>
        <v>0.47</v>
      </c>
      <c r="M426" s="40">
        <f t="shared" si="26"/>
        <v>282930.96000000002</v>
      </c>
      <c r="N426" s="28">
        <f t="shared" si="27"/>
        <v>5901939.8256000001</v>
      </c>
      <c r="O426" s="28">
        <f t="shared" si="28"/>
        <v>7739300.3619949631</v>
      </c>
      <c r="P426">
        <v>25</v>
      </c>
      <c r="Q426" t="s">
        <v>17</v>
      </c>
      <c r="R426" t="s">
        <v>677</v>
      </c>
    </row>
    <row r="427" spans="1:18" x14ac:dyDescent="0.45">
      <c r="A427">
        <v>1300</v>
      </c>
      <c r="B427" t="s">
        <v>790</v>
      </c>
      <c r="C427" t="s">
        <v>1141</v>
      </c>
      <c r="D427" t="s">
        <v>1168</v>
      </c>
      <c r="E427">
        <v>24</v>
      </c>
      <c r="H427" s="11">
        <v>8700</v>
      </c>
      <c r="I427">
        <v>214716</v>
      </c>
      <c r="J427" s="41">
        <v>452400</v>
      </c>
      <c r="K427" s="40">
        <f t="shared" si="25"/>
        <v>533832</v>
      </c>
      <c r="L427" s="42" cm="1">
        <f t="array" ref="L427">_xlfn.IFS(K427&gt;300000,0.47,K427&gt;60000,0.45,K427&gt;35200,0.3,K427&gt;20200,0.24,K427&gt;=0,0.19)</f>
        <v>0.47</v>
      </c>
      <c r="M427" s="40">
        <f t="shared" si="26"/>
        <v>282930.96000000002</v>
      </c>
      <c r="N427" s="28">
        <f t="shared" si="27"/>
        <v>5901939.8256000001</v>
      </c>
      <c r="O427" s="28">
        <f t="shared" si="28"/>
        <v>7739300.3619949631</v>
      </c>
      <c r="P427">
        <v>26</v>
      </c>
      <c r="Q427" t="s">
        <v>63</v>
      </c>
      <c r="R427" t="s">
        <v>677</v>
      </c>
    </row>
    <row r="428" spans="1:18" x14ac:dyDescent="0.45">
      <c r="A428">
        <v>1495</v>
      </c>
      <c r="B428" t="s">
        <v>790</v>
      </c>
      <c r="C428" t="s">
        <v>1371</v>
      </c>
      <c r="D428" t="s">
        <v>1383</v>
      </c>
      <c r="E428">
        <v>10</v>
      </c>
      <c r="H428" s="11">
        <v>8700</v>
      </c>
      <c r="I428">
        <v>214716</v>
      </c>
      <c r="J428" s="41">
        <v>452400</v>
      </c>
      <c r="K428" s="40">
        <f t="shared" si="25"/>
        <v>533832</v>
      </c>
      <c r="L428" s="42" cm="1">
        <f t="array" ref="L428">_xlfn.IFS(K428&gt;300000,0.47,K428&gt;60000,0.45,K428&gt;35200,0.3,K428&gt;20200,0.24,K428&gt;=0,0.19)</f>
        <v>0.47</v>
      </c>
      <c r="M428" s="40">
        <f t="shared" si="26"/>
        <v>282930.96000000002</v>
      </c>
      <c r="N428" s="28">
        <f t="shared" si="27"/>
        <v>5901939.8256000001</v>
      </c>
      <c r="O428" s="28">
        <f t="shared" si="28"/>
        <v>7739300.3619949631</v>
      </c>
      <c r="P428">
        <v>29</v>
      </c>
      <c r="Q428" t="s">
        <v>38</v>
      </c>
      <c r="R428" t="s">
        <v>677</v>
      </c>
    </row>
    <row r="429" spans="1:18" x14ac:dyDescent="0.45">
      <c r="A429">
        <v>1565</v>
      </c>
      <c r="B429" t="s">
        <v>790</v>
      </c>
      <c r="C429" t="s">
        <v>2063</v>
      </c>
      <c r="D429" t="s">
        <v>2036</v>
      </c>
      <c r="E429">
        <v>8</v>
      </c>
      <c r="H429" s="11">
        <v>8700</v>
      </c>
      <c r="J429" s="41">
        <v>452400</v>
      </c>
      <c r="K429" s="40">
        <f t="shared" si="25"/>
        <v>533832</v>
      </c>
      <c r="L429" s="42" cm="1">
        <f t="array" ref="L429">_xlfn.IFS(K429&gt;300000,0.47,K429&gt;60000,0.45,K429&gt;35200,0.3,K429&gt;20200,0.24,K429&gt;=0,0.19)</f>
        <v>0.47</v>
      </c>
      <c r="M429" s="40">
        <f t="shared" si="26"/>
        <v>282930.96000000002</v>
      </c>
      <c r="N429" s="28">
        <f t="shared" si="27"/>
        <v>5901939.8256000001</v>
      </c>
      <c r="O429" s="28">
        <f t="shared" si="28"/>
        <v>7739300.3619949631</v>
      </c>
      <c r="P429">
        <v>23</v>
      </c>
      <c r="Q429" t="s">
        <v>2037</v>
      </c>
      <c r="R429" t="s">
        <v>317</v>
      </c>
    </row>
    <row r="430" spans="1:18" x14ac:dyDescent="0.45">
      <c r="A430">
        <v>1223</v>
      </c>
      <c r="B430" t="s">
        <v>790</v>
      </c>
      <c r="C430" t="s">
        <v>1061</v>
      </c>
      <c r="D430" t="s">
        <v>1083</v>
      </c>
      <c r="E430">
        <v>20</v>
      </c>
      <c r="H430" s="11">
        <v>8600</v>
      </c>
      <c r="I430">
        <v>212248</v>
      </c>
      <c r="J430" s="41">
        <v>447200</v>
      </c>
      <c r="K430" s="40">
        <f t="shared" si="25"/>
        <v>527696</v>
      </c>
      <c r="L430" s="42" cm="1">
        <f t="array" ref="L430">_xlfn.IFS(K430&gt;300000,0.47,K430&gt;60000,0.45,K430&gt;35200,0.3,K430&gt;20200,0.24,K430&gt;=0,0.19)</f>
        <v>0.47</v>
      </c>
      <c r="M430" s="40">
        <f t="shared" si="26"/>
        <v>279678.88</v>
      </c>
      <c r="N430" s="28">
        <f t="shared" si="27"/>
        <v>5834101.4368000003</v>
      </c>
      <c r="O430" s="28">
        <f t="shared" si="28"/>
        <v>7650342.8865697328</v>
      </c>
      <c r="P430">
        <v>31</v>
      </c>
      <c r="Q430" t="s">
        <v>17</v>
      </c>
      <c r="R430" t="s">
        <v>812</v>
      </c>
    </row>
    <row r="431" spans="1:18" x14ac:dyDescent="0.45">
      <c r="A431">
        <v>1150</v>
      </c>
      <c r="B431" t="s">
        <v>790</v>
      </c>
      <c r="C431" t="s">
        <v>983</v>
      </c>
      <c r="D431" t="s">
        <v>1002</v>
      </c>
      <c r="E431">
        <v>17</v>
      </c>
      <c r="H431" s="11">
        <v>8500</v>
      </c>
      <c r="I431">
        <v>209780</v>
      </c>
      <c r="J431" s="41">
        <v>442000</v>
      </c>
      <c r="K431" s="40">
        <f t="shared" si="25"/>
        <v>521560</v>
      </c>
      <c r="L431" s="42" cm="1">
        <f t="array" ref="L431">_xlfn.IFS(K431&gt;300000,0.47,K431&gt;60000,0.45,K431&gt;35200,0.3,K431&gt;20200,0.24,K431&gt;=0,0.19)</f>
        <v>0.47</v>
      </c>
      <c r="M431" s="40">
        <f t="shared" si="26"/>
        <v>276426.8</v>
      </c>
      <c r="N431" s="28">
        <f t="shared" si="27"/>
        <v>5766263.0479999995</v>
      </c>
      <c r="O431" s="28">
        <f t="shared" si="28"/>
        <v>7561385.4111445025</v>
      </c>
      <c r="P431">
        <v>29</v>
      </c>
      <c r="Q431" t="s">
        <v>231</v>
      </c>
      <c r="R431" t="s">
        <v>18</v>
      </c>
    </row>
    <row r="432" spans="1:18" x14ac:dyDescent="0.45">
      <c r="A432">
        <v>1240</v>
      </c>
      <c r="B432" t="s">
        <v>790</v>
      </c>
      <c r="C432" t="s">
        <v>1087</v>
      </c>
      <c r="D432" t="s">
        <v>1100</v>
      </c>
      <c r="E432">
        <v>14</v>
      </c>
      <c r="H432" s="11">
        <v>8500</v>
      </c>
      <c r="I432">
        <v>209780</v>
      </c>
      <c r="J432" s="41">
        <v>442000</v>
      </c>
      <c r="K432" s="40">
        <f t="shared" si="25"/>
        <v>521560</v>
      </c>
      <c r="L432" s="42" cm="1">
        <f t="array" ref="L432">_xlfn.IFS(K432&gt;300000,0.47,K432&gt;60000,0.45,K432&gt;35200,0.3,K432&gt;20200,0.24,K432&gt;=0,0.19)</f>
        <v>0.47</v>
      </c>
      <c r="M432" s="40">
        <f t="shared" si="26"/>
        <v>276426.8</v>
      </c>
      <c r="N432" s="28">
        <f t="shared" si="27"/>
        <v>5766263.0479999995</v>
      </c>
      <c r="O432" s="28">
        <f t="shared" si="28"/>
        <v>7561385.4111445025</v>
      </c>
      <c r="P432">
        <v>33</v>
      </c>
      <c r="Q432" t="s">
        <v>146</v>
      </c>
      <c r="R432" t="s">
        <v>677</v>
      </c>
    </row>
    <row r="433" spans="1:18" x14ac:dyDescent="0.45">
      <c r="A433">
        <v>1344</v>
      </c>
      <c r="B433" t="s">
        <v>790</v>
      </c>
      <c r="C433" t="s">
        <v>1203</v>
      </c>
      <c r="D433" t="s">
        <v>1219</v>
      </c>
      <c r="E433">
        <v>14</v>
      </c>
      <c r="H433" s="11">
        <v>8500</v>
      </c>
      <c r="I433">
        <v>209780</v>
      </c>
      <c r="J433" s="41">
        <v>442000</v>
      </c>
      <c r="K433" s="40">
        <f t="shared" si="25"/>
        <v>521560</v>
      </c>
      <c r="L433" s="42" cm="1">
        <f t="array" ref="L433">_xlfn.IFS(K433&gt;300000,0.47,K433&gt;60000,0.45,K433&gt;35200,0.3,K433&gt;20200,0.24,K433&gt;=0,0.19)</f>
        <v>0.47</v>
      </c>
      <c r="M433" s="40">
        <f t="shared" si="26"/>
        <v>276426.8</v>
      </c>
      <c r="N433" s="28">
        <f t="shared" si="27"/>
        <v>5766263.0479999995</v>
      </c>
      <c r="O433" s="28">
        <f t="shared" si="28"/>
        <v>7561385.4111445025</v>
      </c>
      <c r="P433">
        <v>28</v>
      </c>
      <c r="Q433" t="s">
        <v>952</v>
      </c>
      <c r="R433" t="s">
        <v>677</v>
      </c>
    </row>
    <row r="434" spans="1:18" x14ac:dyDescent="0.45">
      <c r="A434">
        <v>1566</v>
      </c>
      <c r="B434" t="s">
        <v>790</v>
      </c>
      <c r="C434" t="s">
        <v>2063</v>
      </c>
      <c r="D434" t="s">
        <v>2038</v>
      </c>
      <c r="E434">
        <v>9</v>
      </c>
      <c r="H434" s="11">
        <v>8500</v>
      </c>
      <c r="J434" s="41">
        <v>442000</v>
      </c>
      <c r="K434" s="40">
        <f t="shared" si="25"/>
        <v>521560</v>
      </c>
      <c r="L434" s="42" cm="1">
        <f t="array" ref="L434">_xlfn.IFS(K434&gt;300000,0.47,K434&gt;60000,0.45,K434&gt;35200,0.3,K434&gt;20200,0.24,K434&gt;=0,0.19)</f>
        <v>0.47</v>
      </c>
      <c r="M434" s="40">
        <f t="shared" si="26"/>
        <v>276426.8</v>
      </c>
      <c r="N434" s="28">
        <f t="shared" si="27"/>
        <v>5766263.0479999995</v>
      </c>
      <c r="O434" s="28">
        <f t="shared" si="28"/>
        <v>7561385.4111445025</v>
      </c>
      <c r="P434">
        <v>26</v>
      </c>
      <c r="Q434" t="s">
        <v>17</v>
      </c>
      <c r="R434" t="s">
        <v>677</v>
      </c>
    </row>
    <row r="435" spans="1:18" x14ac:dyDescent="0.45">
      <c r="A435">
        <v>1663</v>
      </c>
      <c r="B435" t="s">
        <v>1966</v>
      </c>
      <c r="C435" t="s">
        <v>2071</v>
      </c>
      <c r="D435" t="s">
        <v>2169</v>
      </c>
      <c r="E435">
        <v>3</v>
      </c>
      <c r="H435" s="11">
        <v>8500</v>
      </c>
      <c r="J435" s="41">
        <v>442000</v>
      </c>
      <c r="K435" s="40">
        <f t="shared" si="25"/>
        <v>521560</v>
      </c>
      <c r="L435" s="42" cm="1">
        <f t="array" ref="L435">_xlfn.IFS(K435&gt;300000,0.47,K435&gt;60000,0.45,K435&gt;35200,0.3,K435&gt;20200,0.24,K435&gt;=0,0.19)</f>
        <v>0.47</v>
      </c>
      <c r="M435" s="40">
        <f t="shared" si="26"/>
        <v>276426.8</v>
      </c>
      <c r="N435" s="28">
        <f t="shared" si="27"/>
        <v>5766263.0479999995</v>
      </c>
      <c r="O435" s="28">
        <f t="shared" si="28"/>
        <v>7561385.4111445025</v>
      </c>
      <c r="P435">
        <v>27</v>
      </c>
      <c r="Q435" t="s">
        <v>40</v>
      </c>
      <c r="R435" t="s">
        <v>677</v>
      </c>
    </row>
    <row r="436" spans="1:18" x14ac:dyDescent="0.45">
      <c r="A436">
        <v>1710</v>
      </c>
      <c r="B436" t="s">
        <v>1966</v>
      </c>
      <c r="C436" t="s">
        <v>2073</v>
      </c>
      <c r="D436" t="s">
        <v>1935</v>
      </c>
      <c r="E436">
        <v>3</v>
      </c>
      <c r="H436" s="11">
        <v>8500</v>
      </c>
      <c r="J436" s="41">
        <v>442000</v>
      </c>
      <c r="K436" s="40">
        <f t="shared" si="25"/>
        <v>521560</v>
      </c>
      <c r="L436" s="42" cm="1">
        <f t="array" ref="L436">_xlfn.IFS(K436&gt;300000,0.47,K436&gt;60000,0.45,K436&gt;35200,0.3,K436&gt;20200,0.24,K436&gt;=0,0.19)</f>
        <v>0.47</v>
      </c>
      <c r="M436" s="40">
        <f t="shared" si="26"/>
        <v>276426.8</v>
      </c>
      <c r="N436" s="28">
        <f t="shared" si="27"/>
        <v>5766263.0479999995</v>
      </c>
      <c r="O436" s="28">
        <f t="shared" si="28"/>
        <v>7561385.4111445025</v>
      </c>
      <c r="P436">
        <v>32</v>
      </c>
      <c r="Q436" t="s">
        <v>17</v>
      </c>
      <c r="R436" t="s">
        <v>677</v>
      </c>
    </row>
    <row r="437" spans="1:18" x14ac:dyDescent="0.45">
      <c r="A437">
        <v>1315</v>
      </c>
      <c r="B437" t="s">
        <v>790</v>
      </c>
      <c r="C437" t="s">
        <v>1173</v>
      </c>
      <c r="D437" t="s">
        <v>1186</v>
      </c>
      <c r="E437">
        <v>11</v>
      </c>
      <c r="H437" s="11">
        <v>8400</v>
      </c>
      <c r="I437">
        <v>207312</v>
      </c>
      <c r="J437" s="41">
        <v>436800</v>
      </c>
      <c r="K437" s="40">
        <f t="shared" si="25"/>
        <v>515424</v>
      </c>
      <c r="L437" s="42" cm="1">
        <f t="array" ref="L437">_xlfn.IFS(K437&gt;300000,0.47,K437&gt;60000,0.45,K437&gt;35200,0.3,K437&gt;20200,0.24,K437&gt;=0,0.19)</f>
        <v>0.47</v>
      </c>
      <c r="M437" s="40">
        <f t="shared" si="26"/>
        <v>273174.72000000003</v>
      </c>
      <c r="N437" s="28">
        <f t="shared" si="27"/>
        <v>5698424.6592000006</v>
      </c>
      <c r="O437" s="28">
        <f t="shared" si="28"/>
        <v>7472427.935719274</v>
      </c>
      <c r="P437">
        <v>33</v>
      </c>
      <c r="Q437" t="s">
        <v>1187</v>
      </c>
      <c r="R437" t="s">
        <v>677</v>
      </c>
    </row>
    <row r="438" spans="1:18" x14ac:dyDescent="0.45">
      <c r="A438">
        <v>1450</v>
      </c>
      <c r="B438" t="s">
        <v>790</v>
      </c>
      <c r="C438" t="s">
        <v>1316</v>
      </c>
      <c r="D438" t="s">
        <v>1334</v>
      </c>
      <c r="E438">
        <v>17</v>
      </c>
      <c r="H438" s="11">
        <v>8400</v>
      </c>
      <c r="I438">
        <v>207312</v>
      </c>
      <c r="J438" s="41">
        <v>436800</v>
      </c>
      <c r="K438" s="40">
        <f t="shared" si="25"/>
        <v>515424</v>
      </c>
      <c r="L438" s="42" cm="1">
        <f t="array" ref="L438">_xlfn.IFS(K438&gt;300000,0.47,K438&gt;60000,0.45,K438&gt;35200,0.3,K438&gt;20200,0.24,K438&gt;=0,0.19)</f>
        <v>0.47</v>
      </c>
      <c r="M438" s="40">
        <f t="shared" si="26"/>
        <v>273174.72000000003</v>
      </c>
      <c r="N438" s="28">
        <f t="shared" si="27"/>
        <v>5698424.6592000006</v>
      </c>
      <c r="O438" s="28">
        <f t="shared" si="28"/>
        <v>7472427.935719274</v>
      </c>
      <c r="P438">
        <v>28</v>
      </c>
      <c r="Q438" t="s">
        <v>96</v>
      </c>
      <c r="R438" t="s">
        <v>317</v>
      </c>
    </row>
    <row r="439" spans="1:18" x14ac:dyDescent="0.45">
      <c r="A439">
        <v>1615</v>
      </c>
      <c r="B439" t="s">
        <v>1966</v>
      </c>
      <c r="C439" t="s">
        <v>2069</v>
      </c>
      <c r="D439" t="s">
        <v>2117</v>
      </c>
      <c r="E439">
        <v>6</v>
      </c>
      <c r="H439" s="11">
        <v>8400</v>
      </c>
      <c r="J439" s="41">
        <v>436800</v>
      </c>
      <c r="K439" s="40">
        <f t="shared" si="25"/>
        <v>515424</v>
      </c>
      <c r="L439" s="42" cm="1">
        <f t="array" ref="L439">_xlfn.IFS(K439&gt;300000,0.47,K439&gt;60000,0.45,K439&gt;35200,0.3,K439&gt;20200,0.24,K439&gt;=0,0.19)</f>
        <v>0.47</v>
      </c>
      <c r="M439" s="40">
        <f t="shared" si="26"/>
        <v>273174.72000000003</v>
      </c>
      <c r="N439" s="28">
        <f t="shared" si="27"/>
        <v>5698424.6592000006</v>
      </c>
      <c r="O439" s="28">
        <f t="shared" si="28"/>
        <v>7472427.935719274</v>
      </c>
      <c r="P439">
        <v>25</v>
      </c>
      <c r="Q439" t="s">
        <v>43</v>
      </c>
      <c r="R439" t="s">
        <v>677</v>
      </c>
    </row>
    <row r="440" spans="1:18" x14ac:dyDescent="0.45">
      <c r="A440">
        <v>1695</v>
      </c>
      <c r="B440" t="s">
        <v>1966</v>
      </c>
      <c r="C440" t="s">
        <v>2072</v>
      </c>
      <c r="D440" t="s">
        <v>2199</v>
      </c>
      <c r="E440">
        <v>10</v>
      </c>
      <c r="H440" s="11">
        <v>8400</v>
      </c>
      <c r="J440" s="41">
        <v>436800</v>
      </c>
      <c r="K440" s="40">
        <f t="shared" si="25"/>
        <v>515424</v>
      </c>
      <c r="L440" s="42" cm="1">
        <f t="array" ref="L440">_xlfn.IFS(K440&gt;300000,0.47,K440&gt;60000,0.45,K440&gt;35200,0.3,K440&gt;20200,0.24,K440&gt;=0,0.19)</f>
        <v>0.47</v>
      </c>
      <c r="M440" s="40">
        <f t="shared" si="26"/>
        <v>273174.72000000003</v>
      </c>
      <c r="N440" s="28">
        <f t="shared" si="27"/>
        <v>5698424.6592000006</v>
      </c>
      <c r="O440" s="28">
        <f t="shared" si="28"/>
        <v>7472427.935719274</v>
      </c>
      <c r="P440">
        <v>27</v>
      </c>
      <c r="Q440" t="s">
        <v>52</v>
      </c>
      <c r="R440" t="s">
        <v>677</v>
      </c>
    </row>
    <row r="441" spans="1:18" x14ac:dyDescent="0.45">
      <c r="A441">
        <v>1711</v>
      </c>
      <c r="B441" t="s">
        <v>1966</v>
      </c>
      <c r="C441" t="s">
        <v>2073</v>
      </c>
      <c r="D441" t="s">
        <v>1936</v>
      </c>
      <c r="E441">
        <v>4</v>
      </c>
      <c r="H441" s="11">
        <v>8400</v>
      </c>
      <c r="J441" s="41">
        <v>436800</v>
      </c>
      <c r="K441" s="40">
        <f t="shared" si="25"/>
        <v>515424</v>
      </c>
      <c r="L441" s="42" cm="1">
        <f t="array" ref="L441">_xlfn.IFS(K441&gt;300000,0.47,K441&gt;60000,0.45,K441&gt;35200,0.3,K441&gt;20200,0.24,K441&gt;=0,0.19)</f>
        <v>0.47</v>
      </c>
      <c r="M441" s="40">
        <f t="shared" si="26"/>
        <v>273174.72000000003</v>
      </c>
      <c r="N441" s="28">
        <f t="shared" si="27"/>
        <v>5698424.6592000006</v>
      </c>
      <c r="O441" s="28">
        <f t="shared" si="28"/>
        <v>7472427.935719274</v>
      </c>
      <c r="P441">
        <v>26</v>
      </c>
      <c r="Q441" t="s">
        <v>17</v>
      </c>
      <c r="R441" t="s">
        <v>677</v>
      </c>
    </row>
    <row r="442" spans="1:18" x14ac:dyDescent="0.45">
      <c r="A442">
        <v>1784</v>
      </c>
      <c r="B442" t="s">
        <v>1966</v>
      </c>
      <c r="C442" t="s">
        <v>1985</v>
      </c>
      <c r="D442" t="s">
        <v>2266</v>
      </c>
      <c r="E442">
        <v>4</v>
      </c>
      <c r="H442" s="11">
        <v>8400</v>
      </c>
      <c r="J442" s="41">
        <v>436800</v>
      </c>
      <c r="K442" s="40">
        <f t="shared" si="25"/>
        <v>515424</v>
      </c>
      <c r="L442" s="42" cm="1">
        <f t="array" ref="L442">_xlfn.IFS(K442&gt;300000,0.47,K442&gt;60000,0.45,K442&gt;35200,0.3,K442&gt;20200,0.24,K442&gt;=0,0.19)</f>
        <v>0.47</v>
      </c>
      <c r="M442" s="40">
        <f t="shared" si="26"/>
        <v>273174.72000000003</v>
      </c>
      <c r="N442" s="28">
        <f t="shared" si="27"/>
        <v>5698424.6592000006</v>
      </c>
      <c r="O442" s="28">
        <f t="shared" si="28"/>
        <v>7472427.935719274</v>
      </c>
      <c r="P442">
        <v>26</v>
      </c>
      <c r="Q442" t="s">
        <v>70</v>
      </c>
      <c r="R442" t="s">
        <v>677</v>
      </c>
    </row>
    <row r="443" spans="1:18" x14ac:dyDescent="0.45">
      <c r="A443">
        <v>1451</v>
      </c>
      <c r="B443" t="s">
        <v>790</v>
      </c>
      <c r="C443" t="s">
        <v>1316</v>
      </c>
      <c r="D443" t="s">
        <v>1335</v>
      </c>
      <c r="E443">
        <v>18</v>
      </c>
      <c r="H443" s="11">
        <v>8300</v>
      </c>
      <c r="I443">
        <v>204844</v>
      </c>
      <c r="J443" s="41">
        <v>431600</v>
      </c>
      <c r="K443" s="40">
        <f t="shared" si="25"/>
        <v>509288</v>
      </c>
      <c r="L443" s="42" cm="1">
        <f t="array" ref="L443">_xlfn.IFS(K443&gt;300000,0.47,K443&gt;60000,0.45,K443&gt;35200,0.3,K443&gt;20200,0.24,K443&gt;=0,0.19)</f>
        <v>0.47</v>
      </c>
      <c r="M443" s="40">
        <f t="shared" si="26"/>
        <v>269922.64</v>
      </c>
      <c r="N443" s="28">
        <f t="shared" si="27"/>
        <v>5630586.2703999998</v>
      </c>
      <c r="O443" s="28">
        <f t="shared" si="28"/>
        <v>7383470.4602940446</v>
      </c>
      <c r="P443">
        <v>18</v>
      </c>
      <c r="Q443" t="s">
        <v>43</v>
      </c>
      <c r="R443" t="s">
        <v>173</v>
      </c>
    </row>
    <row r="444" spans="1:18" x14ac:dyDescent="0.45">
      <c r="A444">
        <v>1567</v>
      </c>
      <c r="B444" t="s">
        <v>790</v>
      </c>
      <c r="C444" t="s">
        <v>2063</v>
      </c>
      <c r="D444" t="s">
        <v>2039</v>
      </c>
      <c r="E444">
        <v>10</v>
      </c>
      <c r="H444" s="11">
        <v>8300</v>
      </c>
      <c r="J444" s="41">
        <v>431600</v>
      </c>
      <c r="K444" s="40">
        <f t="shared" si="25"/>
        <v>509288</v>
      </c>
      <c r="L444" s="42" cm="1">
        <f t="array" ref="L444">_xlfn.IFS(K444&gt;300000,0.47,K444&gt;60000,0.45,K444&gt;35200,0.3,K444&gt;20200,0.24,K444&gt;=0,0.19)</f>
        <v>0.47</v>
      </c>
      <c r="M444" s="40">
        <f t="shared" si="26"/>
        <v>269922.64</v>
      </c>
      <c r="N444" s="28">
        <f t="shared" si="27"/>
        <v>5630586.2703999998</v>
      </c>
      <c r="O444" s="28">
        <f t="shared" si="28"/>
        <v>7383470.4602940446</v>
      </c>
      <c r="P444">
        <v>30</v>
      </c>
      <c r="Q444" t="s">
        <v>17</v>
      </c>
      <c r="R444" t="s">
        <v>899</v>
      </c>
    </row>
    <row r="445" spans="1:18" x14ac:dyDescent="0.45">
      <c r="A445">
        <v>1664</v>
      </c>
      <c r="B445" t="s">
        <v>1966</v>
      </c>
      <c r="C445" t="s">
        <v>2071</v>
      </c>
      <c r="D445" t="s">
        <v>2170</v>
      </c>
      <c r="E445">
        <v>4</v>
      </c>
      <c r="H445" s="11">
        <v>8300</v>
      </c>
      <c r="J445" s="41">
        <v>431600</v>
      </c>
      <c r="K445" s="40">
        <f t="shared" si="25"/>
        <v>509288</v>
      </c>
      <c r="L445" s="42" cm="1">
        <f t="array" ref="L445">_xlfn.IFS(K445&gt;300000,0.47,K445&gt;60000,0.45,K445&gt;35200,0.3,K445&gt;20200,0.24,K445&gt;=0,0.19)</f>
        <v>0.47</v>
      </c>
      <c r="M445" s="40">
        <f t="shared" si="26"/>
        <v>269922.64</v>
      </c>
      <c r="N445" s="28">
        <f t="shared" si="27"/>
        <v>5630586.2703999998</v>
      </c>
      <c r="O445" s="28">
        <f t="shared" si="28"/>
        <v>7383470.4602940446</v>
      </c>
      <c r="P445">
        <v>30</v>
      </c>
      <c r="Q445" t="s">
        <v>20</v>
      </c>
      <c r="R445" t="s">
        <v>677</v>
      </c>
    </row>
    <row r="446" spans="1:18" x14ac:dyDescent="0.45">
      <c r="A446">
        <v>1241</v>
      </c>
      <c r="B446" t="s">
        <v>790</v>
      </c>
      <c r="C446" t="s">
        <v>1087</v>
      </c>
      <c r="D446" t="s">
        <v>1101</v>
      </c>
      <c r="E446">
        <v>15</v>
      </c>
      <c r="H446" s="11">
        <v>8200</v>
      </c>
      <c r="I446">
        <v>202376</v>
      </c>
      <c r="J446" s="41">
        <v>426400</v>
      </c>
      <c r="K446" s="40">
        <f t="shared" si="25"/>
        <v>503152</v>
      </c>
      <c r="L446" s="42" cm="1">
        <f t="array" ref="L446">_xlfn.IFS(K446&gt;300000,0.47,K446&gt;60000,0.45,K446&gt;35200,0.3,K446&gt;20200,0.24,K446&gt;=0,0.19)</f>
        <v>0.47</v>
      </c>
      <c r="M446" s="40">
        <f t="shared" si="26"/>
        <v>266670.56</v>
      </c>
      <c r="N446" s="28">
        <f t="shared" si="27"/>
        <v>5562747.8816</v>
      </c>
      <c r="O446" s="28">
        <f t="shared" si="28"/>
        <v>7294512.9848688152</v>
      </c>
      <c r="P446">
        <v>34</v>
      </c>
      <c r="Q446" t="s">
        <v>17</v>
      </c>
      <c r="R446" t="s">
        <v>677</v>
      </c>
    </row>
    <row r="447" spans="1:18" x14ac:dyDescent="0.45">
      <c r="A447">
        <v>1262</v>
      </c>
      <c r="B447" t="s">
        <v>1966</v>
      </c>
      <c r="C447" t="s">
        <v>1111</v>
      </c>
      <c r="D447" t="s">
        <v>1124</v>
      </c>
      <c r="E447">
        <v>12</v>
      </c>
      <c r="H447" s="11">
        <v>8100</v>
      </c>
      <c r="I447">
        <v>199908</v>
      </c>
      <c r="J447" s="41">
        <v>421200</v>
      </c>
      <c r="K447" s="40">
        <f t="shared" si="25"/>
        <v>497016</v>
      </c>
      <c r="L447" s="42" cm="1">
        <f t="array" ref="L447">_xlfn.IFS(K447&gt;300000,0.47,K447&gt;60000,0.45,K447&gt;35200,0.3,K447&gt;20200,0.24,K447&gt;=0,0.19)</f>
        <v>0.47</v>
      </c>
      <c r="M447" s="40">
        <f t="shared" si="26"/>
        <v>263418.48000000004</v>
      </c>
      <c r="N447" s="28">
        <f t="shared" si="27"/>
        <v>5494909.4928000011</v>
      </c>
      <c r="O447" s="28">
        <f t="shared" si="28"/>
        <v>7205555.5094435867</v>
      </c>
      <c r="P447">
        <v>24</v>
      </c>
      <c r="Q447" t="s">
        <v>28</v>
      </c>
      <c r="R447" t="s">
        <v>677</v>
      </c>
    </row>
    <row r="448" spans="1:18" x14ac:dyDescent="0.45">
      <c r="A448">
        <v>1263</v>
      </c>
      <c r="B448" t="s">
        <v>1966</v>
      </c>
      <c r="C448" t="s">
        <v>1111</v>
      </c>
      <c r="D448" t="s">
        <v>1125</v>
      </c>
      <c r="E448">
        <v>13</v>
      </c>
      <c r="H448" s="11">
        <v>8100</v>
      </c>
      <c r="I448">
        <v>199908</v>
      </c>
      <c r="J448" s="41">
        <v>421200</v>
      </c>
      <c r="K448" s="40">
        <f t="shared" si="25"/>
        <v>497016</v>
      </c>
      <c r="L448" s="42" cm="1">
        <f t="array" ref="L448">_xlfn.IFS(K448&gt;300000,0.47,K448&gt;60000,0.45,K448&gt;35200,0.3,K448&gt;20200,0.24,K448&gt;=0,0.19)</f>
        <v>0.47</v>
      </c>
      <c r="M448" s="40">
        <f t="shared" si="26"/>
        <v>263418.48000000004</v>
      </c>
      <c r="N448" s="28">
        <f t="shared" si="27"/>
        <v>5494909.4928000011</v>
      </c>
      <c r="O448" s="28">
        <f t="shared" si="28"/>
        <v>7205555.5094435867</v>
      </c>
      <c r="P448">
        <v>25</v>
      </c>
      <c r="Q448" t="s">
        <v>45</v>
      </c>
      <c r="R448" t="s">
        <v>677</v>
      </c>
    </row>
    <row r="449" spans="1:18" x14ac:dyDescent="0.45">
      <c r="A449">
        <v>1151</v>
      </c>
      <c r="B449" t="s">
        <v>790</v>
      </c>
      <c r="C449" t="s">
        <v>983</v>
      </c>
      <c r="D449" t="s">
        <v>1003</v>
      </c>
      <c r="E449">
        <v>18</v>
      </c>
      <c r="H449" s="11">
        <v>8100</v>
      </c>
      <c r="I449">
        <v>199908</v>
      </c>
      <c r="J449" s="41">
        <v>421200</v>
      </c>
      <c r="K449" s="40">
        <f t="shared" si="25"/>
        <v>497016</v>
      </c>
      <c r="L449" s="42" cm="1">
        <f t="array" ref="L449">_xlfn.IFS(K449&gt;300000,0.47,K449&gt;60000,0.45,K449&gt;35200,0.3,K449&gt;20200,0.24,K449&gt;=0,0.19)</f>
        <v>0.47</v>
      </c>
      <c r="M449" s="40">
        <f t="shared" si="26"/>
        <v>263418.48000000004</v>
      </c>
      <c r="N449" s="28">
        <f t="shared" si="27"/>
        <v>5494909.4928000011</v>
      </c>
      <c r="O449" s="28">
        <f t="shared" si="28"/>
        <v>7205555.5094435867</v>
      </c>
      <c r="P449">
        <v>21</v>
      </c>
      <c r="Q449" t="s">
        <v>30</v>
      </c>
      <c r="R449" t="s">
        <v>677</v>
      </c>
    </row>
    <row r="450" spans="1:18" x14ac:dyDescent="0.45">
      <c r="A450">
        <v>1224</v>
      </c>
      <c r="B450" t="s">
        <v>790</v>
      </c>
      <c r="C450" t="s">
        <v>1061</v>
      </c>
      <c r="D450" t="s">
        <v>1084</v>
      </c>
      <c r="E450">
        <v>21</v>
      </c>
      <c r="H450" s="11">
        <v>8100</v>
      </c>
      <c r="I450">
        <v>199908</v>
      </c>
      <c r="J450" s="41">
        <v>421200</v>
      </c>
      <c r="K450" s="40">
        <f t="shared" ref="K450:K513" si="29">J450*$T$5</f>
        <v>497016</v>
      </c>
      <c r="L450" s="42" cm="1">
        <f t="array" ref="L450">_xlfn.IFS(K450&gt;300000,0.47,K450&gt;60000,0.45,K450&gt;35200,0.3,K450&gt;20200,0.24,K450&gt;=0,0.19)</f>
        <v>0.47</v>
      </c>
      <c r="M450" s="40">
        <f t="shared" ref="M450:M513" si="30">K450*(1-L450)</f>
        <v>263418.48000000004</v>
      </c>
      <c r="N450" s="28">
        <f t="shared" ref="N450:N513" si="31">M450*$T$7</f>
        <v>5494909.4928000011</v>
      </c>
      <c r="O450" s="28">
        <f t="shared" ref="O450:O513" si="32">M450*$T$10*$T$7</f>
        <v>7205555.5094435867</v>
      </c>
      <c r="P450">
        <v>27</v>
      </c>
      <c r="Q450" t="s">
        <v>72</v>
      </c>
      <c r="R450" t="s">
        <v>18</v>
      </c>
    </row>
    <row r="451" spans="1:18" x14ac:dyDescent="0.45">
      <c r="A451">
        <v>1345</v>
      </c>
      <c r="B451" t="s">
        <v>790</v>
      </c>
      <c r="C451" t="s">
        <v>1203</v>
      </c>
      <c r="D451" t="s">
        <v>1220</v>
      </c>
      <c r="E451">
        <v>15</v>
      </c>
      <c r="H451" s="11">
        <v>8100</v>
      </c>
      <c r="I451">
        <v>199908</v>
      </c>
      <c r="J451" s="41">
        <v>421200</v>
      </c>
      <c r="K451" s="40">
        <f t="shared" si="29"/>
        <v>497016</v>
      </c>
      <c r="L451" s="42" cm="1">
        <f t="array" ref="L451">_xlfn.IFS(K451&gt;300000,0.47,K451&gt;60000,0.45,K451&gt;35200,0.3,K451&gt;20200,0.24,K451&gt;=0,0.19)</f>
        <v>0.47</v>
      </c>
      <c r="M451" s="40">
        <f t="shared" si="30"/>
        <v>263418.48000000004</v>
      </c>
      <c r="N451" s="28">
        <f t="shared" si="31"/>
        <v>5494909.4928000011</v>
      </c>
      <c r="O451" s="28">
        <f t="shared" si="32"/>
        <v>7205555.5094435867</v>
      </c>
      <c r="P451">
        <v>24</v>
      </c>
      <c r="Q451" t="s">
        <v>28</v>
      </c>
      <c r="R451" t="s">
        <v>677</v>
      </c>
    </row>
    <row r="452" spans="1:18" x14ac:dyDescent="0.45">
      <c r="A452">
        <v>1568</v>
      </c>
      <c r="B452" t="s">
        <v>790</v>
      </c>
      <c r="C452" t="s">
        <v>2063</v>
      </c>
      <c r="D452" t="s">
        <v>2040</v>
      </c>
      <c r="E452">
        <v>11</v>
      </c>
      <c r="H452" s="11">
        <v>8100</v>
      </c>
      <c r="J452" s="41">
        <v>421200</v>
      </c>
      <c r="K452" s="40">
        <f t="shared" si="29"/>
        <v>497016</v>
      </c>
      <c r="L452" s="42" cm="1">
        <f t="array" ref="L452">_xlfn.IFS(K452&gt;300000,0.47,K452&gt;60000,0.45,K452&gt;35200,0.3,K452&gt;20200,0.24,K452&gt;=0,0.19)</f>
        <v>0.47</v>
      </c>
      <c r="M452" s="40">
        <f t="shared" si="30"/>
        <v>263418.48000000004</v>
      </c>
      <c r="N452" s="28">
        <f t="shared" si="31"/>
        <v>5494909.4928000011</v>
      </c>
      <c r="O452" s="28">
        <f t="shared" si="32"/>
        <v>7205555.5094435867</v>
      </c>
      <c r="P452">
        <v>26</v>
      </c>
      <c r="Q452" t="s">
        <v>73</v>
      </c>
      <c r="R452" t="s">
        <v>677</v>
      </c>
    </row>
    <row r="453" spans="1:18" x14ac:dyDescent="0.45">
      <c r="A453">
        <v>1616</v>
      </c>
      <c r="B453" t="s">
        <v>1966</v>
      </c>
      <c r="C453" t="s">
        <v>2069</v>
      </c>
      <c r="D453" t="s">
        <v>2118</v>
      </c>
      <c r="E453">
        <v>7</v>
      </c>
      <c r="H453" s="11">
        <v>8100</v>
      </c>
      <c r="J453" s="41">
        <v>421200</v>
      </c>
      <c r="K453" s="40">
        <f t="shared" si="29"/>
        <v>497016</v>
      </c>
      <c r="L453" s="42" cm="1">
        <f t="array" ref="L453">_xlfn.IFS(K453&gt;300000,0.47,K453&gt;60000,0.45,K453&gt;35200,0.3,K453&gt;20200,0.24,K453&gt;=0,0.19)</f>
        <v>0.47</v>
      </c>
      <c r="M453" s="40">
        <f t="shared" si="30"/>
        <v>263418.48000000004</v>
      </c>
      <c r="N453" s="28">
        <f t="shared" si="31"/>
        <v>5494909.4928000011</v>
      </c>
      <c r="O453" s="28">
        <f t="shared" si="32"/>
        <v>7205555.5094435867</v>
      </c>
      <c r="P453">
        <v>25</v>
      </c>
      <c r="Q453" t="s">
        <v>50</v>
      </c>
      <c r="R453" t="s">
        <v>677</v>
      </c>
    </row>
    <row r="454" spans="1:18" x14ac:dyDescent="0.45">
      <c r="A454">
        <v>1696</v>
      </c>
      <c r="B454" t="s">
        <v>1966</v>
      </c>
      <c r="C454" t="s">
        <v>2072</v>
      </c>
      <c r="D454" t="s">
        <v>2200</v>
      </c>
      <c r="E454">
        <v>11</v>
      </c>
      <c r="H454" s="11">
        <v>8100</v>
      </c>
      <c r="J454" s="41">
        <v>421200</v>
      </c>
      <c r="K454" s="40">
        <f t="shared" si="29"/>
        <v>497016</v>
      </c>
      <c r="L454" s="42" cm="1">
        <f t="array" ref="L454">_xlfn.IFS(K454&gt;300000,0.47,K454&gt;60000,0.45,K454&gt;35200,0.3,K454&gt;20200,0.24,K454&gt;=0,0.19)</f>
        <v>0.47</v>
      </c>
      <c r="M454" s="40">
        <f t="shared" si="30"/>
        <v>263418.48000000004</v>
      </c>
      <c r="N454" s="28">
        <f t="shared" si="31"/>
        <v>5494909.4928000011</v>
      </c>
      <c r="O454" s="28">
        <f t="shared" si="32"/>
        <v>7205555.5094435867</v>
      </c>
      <c r="P454">
        <v>27</v>
      </c>
      <c r="Q454" t="s">
        <v>329</v>
      </c>
      <c r="R454" t="s">
        <v>677</v>
      </c>
    </row>
    <row r="455" spans="1:18" x14ac:dyDescent="0.45">
      <c r="A455">
        <v>1785</v>
      </c>
      <c r="B455" t="s">
        <v>1966</v>
      </c>
      <c r="C455" t="s">
        <v>1985</v>
      </c>
      <c r="D455" t="s">
        <v>2267</v>
      </c>
      <c r="E455">
        <v>5</v>
      </c>
      <c r="H455" s="11">
        <v>8100</v>
      </c>
      <c r="J455" s="41">
        <v>421200</v>
      </c>
      <c r="K455" s="40">
        <f t="shared" si="29"/>
        <v>497016</v>
      </c>
      <c r="L455" s="42" cm="1">
        <f t="array" ref="L455">_xlfn.IFS(K455&gt;300000,0.47,K455&gt;60000,0.45,K455&gt;35200,0.3,K455&gt;20200,0.24,K455&gt;=0,0.19)</f>
        <v>0.47</v>
      </c>
      <c r="M455" s="40">
        <f t="shared" si="30"/>
        <v>263418.48000000004</v>
      </c>
      <c r="N455" s="28">
        <f t="shared" si="31"/>
        <v>5494909.4928000011</v>
      </c>
      <c r="O455" s="28">
        <f t="shared" si="32"/>
        <v>7205555.5094435867</v>
      </c>
      <c r="P455">
        <v>32</v>
      </c>
      <c r="Q455" t="s">
        <v>17</v>
      </c>
      <c r="R455" t="s">
        <v>886</v>
      </c>
    </row>
    <row r="456" spans="1:18" x14ac:dyDescent="0.45">
      <c r="A456">
        <v>1163</v>
      </c>
      <c r="B456" t="s">
        <v>1966</v>
      </c>
      <c r="C456" t="s">
        <v>1007</v>
      </c>
      <c r="D456" t="s">
        <v>1016</v>
      </c>
      <c r="E456">
        <v>9</v>
      </c>
      <c r="H456" s="11">
        <v>8000</v>
      </c>
      <c r="I456">
        <v>197440</v>
      </c>
      <c r="J456" s="41">
        <v>416000</v>
      </c>
      <c r="K456" s="40">
        <f t="shared" si="29"/>
        <v>490880</v>
      </c>
      <c r="L456" s="42" cm="1">
        <f t="array" ref="L456">_xlfn.IFS(K456&gt;300000,0.47,K456&gt;60000,0.45,K456&gt;35200,0.3,K456&gt;20200,0.24,K456&gt;=0,0.19)</f>
        <v>0.47</v>
      </c>
      <c r="M456" s="40">
        <f t="shared" si="30"/>
        <v>260166.40000000002</v>
      </c>
      <c r="N456" s="28">
        <f t="shared" si="31"/>
        <v>5427071.1040000003</v>
      </c>
      <c r="O456" s="28">
        <f t="shared" si="32"/>
        <v>7116598.0340183564</v>
      </c>
      <c r="P456">
        <v>33</v>
      </c>
      <c r="Q456" t="s">
        <v>17</v>
      </c>
      <c r="R456" t="s">
        <v>677</v>
      </c>
    </row>
    <row r="457" spans="1:18" x14ac:dyDescent="0.45">
      <c r="A457">
        <v>1264</v>
      </c>
      <c r="B457" t="s">
        <v>1966</v>
      </c>
      <c r="C457" t="s">
        <v>1111</v>
      </c>
      <c r="D457" t="s">
        <v>1126</v>
      </c>
      <c r="E457">
        <v>14</v>
      </c>
      <c r="H457" s="11">
        <v>8000</v>
      </c>
      <c r="I457">
        <v>197440</v>
      </c>
      <c r="J457" s="41">
        <v>416000</v>
      </c>
      <c r="K457" s="40">
        <f t="shared" si="29"/>
        <v>490880</v>
      </c>
      <c r="L457" s="42" cm="1">
        <f t="array" ref="L457">_xlfn.IFS(K457&gt;300000,0.47,K457&gt;60000,0.45,K457&gt;35200,0.3,K457&gt;20200,0.24,K457&gt;=0,0.19)</f>
        <v>0.47</v>
      </c>
      <c r="M457" s="40">
        <f t="shared" si="30"/>
        <v>260166.40000000002</v>
      </c>
      <c r="N457" s="28">
        <f t="shared" si="31"/>
        <v>5427071.1040000003</v>
      </c>
      <c r="O457" s="28">
        <f t="shared" si="32"/>
        <v>7116598.0340183564</v>
      </c>
      <c r="P457">
        <v>29</v>
      </c>
      <c r="Q457" t="s">
        <v>48</v>
      </c>
      <c r="R457" t="s">
        <v>677</v>
      </c>
    </row>
    <row r="458" spans="1:18" x14ac:dyDescent="0.45">
      <c r="A458">
        <v>1391</v>
      </c>
      <c r="B458" t="s">
        <v>1966</v>
      </c>
      <c r="C458" t="s">
        <v>1260</v>
      </c>
      <c r="D458" t="s">
        <v>1271</v>
      </c>
      <c r="E458">
        <v>12</v>
      </c>
      <c r="H458" s="11">
        <v>8000</v>
      </c>
      <c r="I458">
        <v>197440</v>
      </c>
      <c r="J458" s="41">
        <v>416000</v>
      </c>
      <c r="K458" s="40">
        <f t="shared" si="29"/>
        <v>490880</v>
      </c>
      <c r="L458" s="42" cm="1">
        <f t="array" ref="L458">_xlfn.IFS(K458&gt;300000,0.47,K458&gt;60000,0.45,K458&gt;35200,0.3,K458&gt;20200,0.24,K458&gt;=0,0.19)</f>
        <v>0.47</v>
      </c>
      <c r="M458" s="40">
        <f t="shared" si="30"/>
        <v>260166.40000000002</v>
      </c>
      <c r="N458" s="28">
        <f t="shared" si="31"/>
        <v>5427071.1040000003</v>
      </c>
      <c r="O458" s="28">
        <f t="shared" si="32"/>
        <v>7116598.0340183564</v>
      </c>
      <c r="P458">
        <v>31</v>
      </c>
      <c r="Q458" t="s">
        <v>952</v>
      </c>
      <c r="R458" t="s">
        <v>677</v>
      </c>
    </row>
    <row r="459" spans="1:18" x14ac:dyDescent="0.45">
      <c r="A459">
        <v>1392</v>
      </c>
      <c r="B459" t="s">
        <v>1966</v>
      </c>
      <c r="C459" t="s">
        <v>1260</v>
      </c>
      <c r="D459" t="s">
        <v>1272</v>
      </c>
      <c r="E459">
        <v>13</v>
      </c>
      <c r="H459" s="11">
        <v>8000</v>
      </c>
      <c r="I459">
        <v>197440</v>
      </c>
      <c r="J459" s="41">
        <v>416000</v>
      </c>
      <c r="K459" s="40">
        <f t="shared" si="29"/>
        <v>490880</v>
      </c>
      <c r="L459" s="42" cm="1">
        <f t="array" ref="L459">_xlfn.IFS(K459&gt;300000,0.47,K459&gt;60000,0.45,K459&gt;35200,0.3,K459&gt;20200,0.24,K459&gt;=0,0.19)</f>
        <v>0.47</v>
      </c>
      <c r="M459" s="40">
        <f t="shared" si="30"/>
        <v>260166.40000000002</v>
      </c>
      <c r="N459" s="28">
        <f t="shared" si="31"/>
        <v>5427071.1040000003</v>
      </c>
      <c r="O459" s="28">
        <f t="shared" si="32"/>
        <v>7116598.0340183564</v>
      </c>
      <c r="P459">
        <v>34</v>
      </c>
      <c r="Q459" t="s">
        <v>28</v>
      </c>
      <c r="R459" t="s">
        <v>677</v>
      </c>
    </row>
    <row r="460" spans="1:18" x14ac:dyDescent="0.45">
      <c r="A460">
        <v>1020</v>
      </c>
      <c r="B460" t="s">
        <v>790</v>
      </c>
      <c r="C460" t="s">
        <v>824</v>
      </c>
      <c r="D460" t="s">
        <v>837</v>
      </c>
      <c r="E460">
        <v>13</v>
      </c>
      <c r="H460" s="11">
        <v>8000</v>
      </c>
      <c r="I460">
        <v>197440</v>
      </c>
      <c r="J460" s="41">
        <v>416000</v>
      </c>
      <c r="K460" s="40">
        <f t="shared" si="29"/>
        <v>490880</v>
      </c>
      <c r="L460" s="42" cm="1">
        <f t="array" ref="L460">_xlfn.IFS(K460&gt;300000,0.47,K460&gt;60000,0.45,K460&gt;35200,0.3,K460&gt;20200,0.24,K460&gt;=0,0.19)</f>
        <v>0.47</v>
      </c>
      <c r="M460" s="40">
        <f t="shared" si="30"/>
        <v>260166.40000000002</v>
      </c>
      <c r="N460" s="28">
        <f t="shared" si="31"/>
        <v>5427071.1040000003</v>
      </c>
      <c r="O460" s="28">
        <f t="shared" si="32"/>
        <v>7116598.0340183564</v>
      </c>
      <c r="P460">
        <v>25</v>
      </c>
      <c r="Q460" t="s">
        <v>30</v>
      </c>
      <c r="R460" t="s">
        <v>677</v>
      </c>
    </row>
    <row r="461" spans="1:18" x14ac:dyDescent="0.45">
      <c r="A461">
        <v>1194</v>
      </c>
      <c r="B461" t="s">
        <v>790</v>
      </c>
      <c r="C461" t="s">
        <v>1033</v>
      </c>
      <c r="D461" t="s">
        <v>1050</v>
      </c>
      <c r="E461">
        <v>16</v>
      </c>
      <c r="H461" s="11">
        <v>8000</v>
      </c>
      <c r="I461">
        <v>197440</v>
      </c>
      <c r="J461" s="41">
        <v>416000</v>
      </c>
      <c r="K461" s="40">
        <f t="shared" si="29"/>
        <v>490880</v>
      </c>
      <c r="L461" s="42" cm="1">
        <f t="array" ref="L461">_xlfn.IFS(K461&gt;300000,0.47,K461&gt;60000,0.45,K461&gt;35200,0.3,K461&gt;20200,0.24,K461&gt;=0,0.19)</f>
        <v>0.47</v>
      </c>
      <c r="M461" s="40">
        <f t="shared" si="30"/>
        <v>260166.40000000002</v>
      </c>
      <c r="N461" s="28">
        <f t="shared" si="31"/>
        <v>5427071.1040000003</v>
      </c>
      <c r="O461" s="28">
        <f t="shared" si="32"/>
        <v>7116598.0340183564</v>
      </c>
      <c r="P461">
        <v>23</v>
      </c>
      <c r="Q461" t="s">
        <v>70</v>
      </c>
      <c r="R461" t="s">
        <v>677</v>
      </c>
    </row>
    <row r="462" spans="1:18" x14ac:dyDescent="0.45">
      <c r="A462">
        <v>1195</v>
      </c>
      <c r="B462" t="s">
        <v>790</v>
      </c>
      <c r="C462" t="s">
        <v>1033</v>
      </c>
      <c r="D462" t="s">
        <v>1051</v>
      </c>
      <c r="E462">
        <v>17</v>
      </c>
      <c r="H462" s="11">
        <v>8000</v>
      </c>
      <c r="I462">
        <v>197440</v>
      </c>
      <c r="J462" s="41">
        <v>416000</v>
      </c>
      <c r="K462" s="40">
        <f t="shared" si="29"/>
        <v>490880</v>
      </c>
      <c r="L462" s="42" cm="1">
        <f t="array" ref="L462">_xlfn.IFS(K462&gt;300000,0.47,K462&gt;60000,0.45,K462&gt;35200,0.3,K462&gt;20200,0.24,K462&gt;=0,0.19)</f>
        <v>0.47</v>
      </c>
      <c r="M462" s="40">
        <f t="shared" si="30"/>
        <v>260166.40000000002</v>
      </c>
      <c r="N462" s="28">
        <f t="shared" si="31"/>
        <v>5427071.1040000003</v>
      </c>
      <c r="O462" s="28">
        <f t="shared" si="32"/>
        <v>7116598.0340183564</v>
      </c>
      <c r="P462">
        <v>23</v>
      </c>
      <c r="Q462" t="s">
        <v>45</v>
      </c>
      <c r="R462" t="s">
        <v>795</v>
      </c>
    </row>
    <row r="463" spans="1:18" x14ac:dyDescent="0.45">
      <c r="A463">
        <v>1301</v>
      </c>
      <c r="B463" t="s">
        <v>790</v>
      </c>
      <c r="C463" t="s">
        <v>1141</v>
      </c>
      <c r="D463" t="s">
        <v>1169</v>
      </c>
      <c r="E463">
        <v>25</v>
      </c>
      <c r="H463" s="11">
        <v>8000</v>
      </c>
      <c r="I463">
        <v>197440</v>
      </c>
      <c r="J463" s="41">
        <v>416000</v>
      </c>
      <c r="K463" s="40">
        <f t="shared" si="29"/>
        <v>490880</v>
      </c>
      <c r="L463" s="42" cm="1">
        <f t="array" ref="L463">_xlfn.IFS(K463&gt;300000,0.47,K463&gt;60000,0.45,K463&gt;35200,0.3,K463&gt;20200,0.24,K463&gt;=0,0.19)</f>
        <v>0.47</v>
      </c>
      <c r="M463" s="40">
        <f t="shared" si="30"/>
        <v>260166.40000000002</v>
      </c>
      <c r="N463" s="28">
        <f t="shared" si="31"/>
        <v>5427071.1040000003</v>
      </c>
      <c r="O463" s="28">
        <f t="shared" si="32"/>
        <v>7116598.0340183564</v>
      </c>
      <c r="P463">
        <v>32</v>
      </c>
      <c r="Q463" t="s">
        <v>48</v>
      </c>
      <c r="R463" t="s">
        <v>677</v>
      </c>
    </row>
    <row r="464" spans="1:18" x14ac:dyDescent="0.45">
      <c r="A464">
        <v>1452</v>
      </c>
      <c r="B464" t="s">
        <v>790</v>
      </c>
      <c r="C464" t="s">
        <v>1316</v>
      </c>
      <c r="D464" t="s">
        <v>1336</v>
      </c>
      <c r="E464">
        <v>19</v>
      </c>
      <c r="H464" s="11">
        <v>8000</v>
      </c>
      <c r="I464">
        <v>197440</v>
      </c>
      <c r="J464" s="41">
        <v>416000</v>
      </c>
      <c r="K464" s="40">
        <f t="shared" si="29"/>
        <v>490880</v>
      </c>
      <c r="L464" s="42" cm="1">
        <f t="array" ref="L464">_xlfn.IFS(K464&gt;300000,0.47,K464&gt;60000,0.45,K464&gt;35200,0.3,K464&gt;20200,0.24,K464&gt;=0,0.19)</f>
        <v>0.47</v>
      </c>
      <c r="M464" s="40">
        <f t="shared" si="30"/>
        <v>260166.40000000002</v>
      </c>
      <c r="N464" s="28">
        <f t="shared" si="31"/>
        <v>5427071.1040000003</v>
      </c>
      <c r="O464" s="28">
        <f t="shared" si="32"/>
        <v>7116598.0340183564</v>
      </c>
      <c r="P464">
        <v>23</v>
      </c>
      <c r="Q464" t="s">
        <v>26</v>
      </c>
      <c r="R464" t="s">
        <v>812</v>
      </c>
    </row>
    <row r="465" spans="1:18" x14ac:dyDescent="0.45">
      <c r="A465">
        <v>1525</v>
      </c>
      <c r="B465" t="s">
        <v>790</v>
      </c>
      <c r="C465" t="s">
        <v>1401</v>
      </c>
      <c r="D465" t="s">
        <v>1416</v>
      </c>
      <c r="E465">
        <v>14</v>
      </c>
      <c r="H465" s="11">
        <v>8000</v>
      </c>
      <c r="I465">
        <v>197440</v>
      </c>
      <c r="J465" s="41">
        <v>416000</v>
      </c>
      <c r="K465" s="40">
        <f t="shared" si="29"/>
        <v>490880</v>
      </c>
      <c r="L465" s="42" cm="1">
        <f t="array" ref="L465">_xlfn.IFS(K465&gt;300000,0.47,K465&gt;60000,0.45,K465&gt;35200,0.3,K465&gt;20200,0.24,K465&gt;=0,0.19)</f>
        <v>0.47</v>
      </c>
      <c r="M465" s="40">
        <f t="shared" si="30"/>
        <v>260166.40000000002</v>
      </c>
      <c r="N465" s="28">
        <f t="shared" si="31"/>
        <v>5427071.1040000003</v>
      </c>
      <c r="O465" s="28">
        <f t="shared" si="32"/>
        <v>7116598.0340183564</v>
      </c>
      <c r="P465">
        <v>25</v>
      </c>
      <c r="Q465" t="s">
        <v>20</v>
      </c>
      <c r="R465" t="s">
        <v>18</v>
      </c>
    </row>
    <row r="466" spans="1:18" x14ac:dyDescent="0.45">
      <c r="A466">
        <v>1569</v>
      </c>
      <c r="B466" t="s">
        <v>790</v>
      </c>
      <c r="C466" t="s">
        <v>2063</v>
      </c>
      <c r="D466" t="s">
        <v>2041</v>
      </c>
      <c r="E466">
        <v>12</v>
      </c>
      <c r="H466" s="11">
        <v>8000</v>
      </c>
      <c r="J466" s="41">
        <v>416000</v>
      </c>
      <c r="K466" s="40">
        <f t="shared" si="29"/>
        <v>490880</v>
      </c>
      <c r="L466" s="42" cm="1">
        <f t="array" ref="L466">_xlfn.IFS(K466&gt;300000,0.47,K466&gt;60000,0.45,K466&gt;35200,0.3,K466&gt;20200,0.24,K466&gt;=0,0.19)</f>
        <v>0.47</v>
      </c>
      <c r="M466" s="40">
        <f t="shared" si="30"/>
        <v>260166.40000000002</v>
      </c>
      <c r="N466" s="28">
        <f t="shared" si="31"/>
        <v>5427071.1040000003</v>
      </c>
      <c r="O466" s="28">
        <f t="shared" si="32"/>
        <v>7116598.0340183564</v>
      </c>
      <c r="P466">
        <v>27</v>
      </c>
      <c r="Q466" t="s">
        <v>52</v>
      </c>
      <c r="R466" t="s">
        <v>886</v>
      </c>
    </row>
    <row r="467" spans="1:18" x14ac:dyDescent="0.45">
      <c r="A467">
        <v>1594</v>
      </c>
      <c r="B467" t="s">
        <v>1966</v>
      </c>
      <c r="C467" t="s">
        <v>1260</v>
      </c>
      <c r="D467" t="s">
        <v>1271</v>
      </c>
      <c r="E467">
        <v>12</v>
      </c>
      <c r="H467" s="11">
        <v>8000</v>
      </c>
      <c r="J467" s="41">
        <v>416000</v>
      </c>
      <c r="K467" s="40">
        <f t="shared" si="29"/>
        <v>490880</v>
      </c>
      <c r="L467" s="42" cm="1">
        <f t="array" ref="L467">_xlfn.IFS(K467&gt;300000,0.47,K467&gt;60000,0.45,K467&gt;35200,0.3,K467&gt;20200,0.24,K467&gt;=0,0.19)</f>
        <v>0.47</v>
      </c>
      <c r="M467" s="40">
        <f t="shared" si="30"/>
        <v>260166.40000000002</v>
      </c>
      <c r="N467" s="28">
        <f t="shared" si="31"/>
        <v>5427071.1040000003</v>
      </c>
      <c r="O467" s="28">
        <f t="shared" si="32"/>
        <v>7116598.0340183564</v>
      </c>
      <c r="P467">
        <v>31</v>
      </c>
      <c r="Q467" t="s">
        <v>952</v>
      </c>
      <c r="R467" t="s">
        <v>677</v>
      </c>
    </row>
    <row r="468" spans="1:18" x14ac:dyDescent="0.45">
      <c r="A468">
        <v>1595</v>
      </c>
      <c r="B468" t="s">
        <v>1966</v>
      </c>
      <c r="C468" t="s">
        <v>1260</v>
      </c>
      <c r="D468" t="s">
        <v>1272</v>
      </c>
      <c r="E468">
        <v>13</v>
      </c>
      <c r="H468" s="11">
        <v>8000</v>
      </c>
      <c r="J468" s="41">
        <v>416000</v>
      </c>
      <c r="K468" s="40">
        <f t="shared" si="29"/>
        <v>490880</v>
      </c>
      <c r="L468" s="42" cm="1">
        <f t="array" ref="L468">_xlfn.IFS(K468&gt;300000,0.47,K468&gt;60000,0.45,K468&gt;35200,0.3,K468&gt;20200,0.24,K468&gt;=0,0.19)</f>
        <v>0.47</v>
      </c>
      <c r="M468" s="40">
        <f t="shared" si="30"/>
        <v>260166.40000000002</v>
      </c>
      <c r="N468" s="28">
        <f t="shared" si="31"/>
        <v>5427071.1040000003</v>
      </c>
      <c r="O468" s="28">
        <f t="shared" si="32"/>
        <v>7116598.0340183564</v>
      </c>
      <c r="P468">
        <v>34</v>
      </c>
      <c r="Q468" t="s">
        <v>28</v>
      </c>
      <c r="R468" t="s">
        <v>677</v>
      </c>
    </row>
    <row r="469" spans="1:18" x14ac:dyDescent="0.45">
      <c r="A469">
        <v>1617</v>
      </c>
      <c r="B469" t="s">
        <v>1966</v>
      </c>
      <c r="C469" t="s">
        <v>2069</v>
      </c>
      <c r="D469" t="s">
        <v>2119</v>
      </c>
      <c r="E469">
        <v>8</v>
      </c>
      <c r="H469" s="11">
        <v>8000</v>
      </c>
      <c r="J469" s="41">
        <v>416000</v>
      </c>
      <c r="K469" s="40">
        <f t="shared" si="29"/>
        <v>490880</v>
      </c>
      <c r="L469" s="42" cm="1">
        <f t="array" ref="L469">_xlfn.IFS(K469&gt;300000,0.47,K469&gt;60000,0.45,K469&gt;35200,0.3,K469&gt;20200,0.24,K469&gt;=0,0.19)</f>
        <v>0.47</v>
      </c>
      <c r="M469" s="40">
        <f t="shared" si="30"/>
        <v>260166.40000000002</v>
      </c>
      <c r="N469" s="28">
        <f t="shared" si="31"/>
        <v>5427071.1040000003</v>
      </c>
      <c r="O469" s="28">
        <f t="shared" si="32"/>
        <v>7116598.0340183564</v>
      </c>
      <c r="P469">
        <v>20</v>
      </c>
      <c r="Q469" t="s">
        <v>105</v>
      </c>
      <c r="R469" t="s">
        <v>795</v>
      </c>
    </row>
    <row r="470" spans="1:18" x14ac:dyDescent="0.45">
      <c r="A470">
        <v>1637</v>
      </c>
      <c r="B470" t="s">
        <v>1966</v>
      </c>
      <c r="C470" t="s">
        <v>2070</v>
      </c>
      <c r="D470" t="s">
        <v>2140</v>
      </c>
      <c r="E470">
        <v>4</v>
      </c>
      <c r="H470" s="11">
        <v>8000</v>
      </c>
      <c r="J470" s="41">
        <v>416000</v>
      </c>
      <c r="K470" s="40">
        <f t="shared" si="29"/>
        <v>490880</v>
      </c>
      <c r="L470" s="42" cm="1">
        <f t="array" ref="L470">_xlfn.IFS(K470&gt;300000,0.47,K470&gt;60000,0.45,K470&gt;35200,0.3,K470&gt;20200,0.24,K470&gt;=0,0.19)</f>
        <v>0.47</v>
      </c>
      <c r="M470" s="40">
        <f t="shared" si="30"/>
        <v>260166.40000000002</v>
      </c>
      <c r="N470" s="28">
        <f t="shared" si="31"/>
        <v>5427071.1040000003</v>
      </c>
      <c r="O470" s="28">
        <f t="shared" si="32"/>
        <v>7116598.0340183564</v>
      </c>
      <c r="P470">
        <v>33</v>
      </c>
      <c r="Q470" t="s">
        <v>17</v>
      </c>
      <c r="R470" t="s">
        <v>677</v>
      </c>
    </row>
    <row r="471" spans="1:18" x14ac:dyDescent="0.45">
      <c r="A471">
        <v>1665</v>
      </c>
      <c r="B471" t="s">
        <v>1966</v>
      </c>
      <c r="C471" t="s">
        <v>2071</v>
      </c>
      <c r="D471" t="s">
        <v>2171</v>
      </c>
      <c r="E471">
        <v>5</v>
      </c>
      <c r="H471" s="11">
        <v>8000</v>
      </c>
      <c r="J471" s="41">
        <v>416000</v>
      </c>
      <c r="K471" s="40">
        <f t="shared" si="29"/>
        <v>490880</v>
      </c>
      <c r="L471" s="42" cm="1">
        <f t="array" ref="L471">_xlfn.IFS(K471&gt;300000,0.47,K471&gt;60000,0.45,K471&gt;35200,0.3,K471&gt;20200,0.24,K471&gt;=0,0.19)</f>
        <v>0.47</v>
      </c>
      <c r="M471" s="40">
        <f t="shared" si="30"/>
        <v>260166.40000000002</v>
      </c>
      <c r="N471" s="28">
        <f t="shared" si="31"/>
        <v>5427071.1040000003</v>
      </c>
      <c r="O471" s="28">
        <f t="shared" si="32"/>
        <v>7116598.0340183564</v>
      </c>
      <c r="P471">
        <v>25</v>
      </c>
      <c r="Q471" t="s">
        <v>62</v>
      </c>
      <c r="R471" t="s">
        <v>677</v>
      </c>
    </row>
    <row r="472" spans="1:18" x14ac:dyDescent="0.45">
      <c r="A472">
        <v>1758</v>
      </c>
      <c r="B472" t="s">
        <v>1966</v>
      </c>
      <c r="C472" t="s">
        <v>2262</v>
      </c>
      <c r="D472" t="s">
        <v>2238</v>
      </c>
      <c r="E472">
        <v>3</v>
      </c>
      <c r="H472" s="11">
        <v>8000</v>
      </c>
      <c r="J472" s="41">
        <v>416000</v>
      </c>
      <c r="K472" s="40">
        <f t="shared" si="29"/>
        <v>490880</v>
      </c>
      <c r="L472" s="42" cm="1">
        <f t="array" ref="L472">_xlfn.IFS(K472&gt;300000,0.47,K472&gt;60000,0.45,K472&gt;35200,0.3,K472&gt;20200,0.24,K472&gt;=0,0.19)</f>
        <v>0.47</v>
      </c>
      <c r="M472" s="40">
        <f t="shared" si="30"/>
        <v>260166.40000000002</v>
      </c>
      <c r="N472" s="28">
        <f t="shared" si="31"/>
        <v>5427071.1040000003</v>
      </c>
      <c r="O472" s="28">
        <f t="shared" si="32"/>
        <v>7116598.0340183564</v>
      </c>
      <c r="P472">
        <v>29</v>
      </c>
      <c r="Q472" t="s">
        <v>105</v>
      </c>
      <c r="R472" t="s">
        <v>677</v>
      </c>
    </row>
    <row r="473" spans="1:18" x14ac:dyDescent="0.45">
      <c r="A473">
        <v>1393</v>
      </c>
      <c r="B473" t="s">
        <v>1966</v>
      </c>
      <c r="C473" t="s">
        <v>1260</v>
      </c>
      <c r="D473" t="s">
        <v>1273</v>
      </c>
      <c r="E473">
        <v>14</v>
      </c>
      <c r="H473" s="11">
        <v>7900</v>
      </c>
      <c r="I473">
        <v>194972</v>
      </c>
      <c r="J473" s="41">
        <v>410800</v>
      </c>
      <c r="K473" s="40">
        <f t="shared" si="29"/>
        <v>484744</v>
      </c>
      <c r="L473" s="42" cm="1">
        <f t="array" ref="L473">_xlfn.IFS(K473&gt;300000,0.47,K473&gt;60000,0.45,K473&gt;35200,0.3,K473&gt;20200,0.24,K473&gt;=0,0.19)</f>
        <v>0.47</v>
      </c>
      <c r="M473" s="40">
        <f t="shared" si="30"/>
        <v>256914.32</v>
      </c>
      <c r="N473" s="28">
        <f t="shared" si="31"/>
        <v>5359232.7152000004</v>
      </c>
      <c r="O473" s="28">
        <f t="shared" si="32"/>
        <v>7027640.5585931269</v>
      </c>
      <c r="P473">
        <v>23</v>
      </c>
      <c r="Q473" t="s">
        <v>45</v>
      </c>
      <c r="R473" t="s">
        <v>106</v>
      </c>
    </row>
    <row r="474" spans="1:18" x14ac:dyDescent="0.45">
      <c r="A474">
        <v>1152</v>
      </c>
      <c r="B474" t="s">
        <v>790</v>
      </c>
      <c r="C474" t="s">
        <v>983</v>
      </c>
      <c r="D474" t="s">
        <v>1004</v>
      </c>
      <c r="E474">
        <v>19</v>
      </c>
      <c r="H474" s="11">
        <v>7900</v>
      </c>
      <c r="I474">
        <v>194972</v>
      </c>
      <c r="J474" s="41">
        <v>410800</v>
      </c>
      <c r="K474" s="40">
        <f t="shared" si="29"/>
        <v>484744</v>
      </c>
      <c r="L474" s="42" cm="1">
        <f t="array" ref="L474">_xlfn.IFS(K474&gt;300000,0.47,K474&gt;60000,0.45,K474&gt;35200,0.3,K474&gt;20200,0.24,K474&gt;=0,0.19)</f>
        <v>0.47</v>
      </c>
      <c r="M474" s="40">
        <f t="shared" si="30"/>
        <v>256914.32</v>
      </c>
      <c r="N474" s="28">
        <f t="shared" si="31"/>
        <v>5359232.7152000004</v>
      </c>
      <c r="O474" s="28">
        <f t="shared" si="32"/>
        <v>7027640.5585931269</v>
      </c>
      <c r="P474">
        <v>34</v>
      </c>
      <c r="Q474" t="s">
        <v>28</v>
      </c>
      <c r="R474" t="s">
        <v>18</v>
      </c>
    </row>
    <row r="475" spans="1:18" x14ac:dyDescent="0.45">
      <c r="A475">
        <v>1596</v>
      </c>
      <c r="B475" t="s">
        <v>1966</v>
      </c>
      <c r="C475" t="s">
        <v>1260</v>
      </c>
      <c r="D475" t="s">
        <v>1273</v>
      </c>
      <c r="E475">
        <v>14</v>
      </c>
      <c r="H475" s="11">
        <v>7900</v>
      </c>
      <c r="J475" s="41">
        <v>410800</v>
      </c>
      <c r="K475" s="40">
        <f t="shared" si="29"/>
        <v>484744</v>
      </c>
      <c r="L475" s="42" cm="1">
        <f t="array" ref="L475">_xlfn.IFS(K475&gt;300000,0.47,K475&gt;60000,0.45,K475&gt;35200,0.3,K475&gt;20200,0.24,K475&gt;=0,0.19)</f>
        <v>0.47</v>
      </c>
      <c r="M475" s="40">
        <f t="shared" si="30"/>
        <v>256914.32</v>
      </c>
      <c r="N475" s="28">
        <f t="shared" si="31"/>
        <v>5359232.7152000004</v>
      </c>
      <c r="O475" s="28">
        <f t="shared" si="32"/>
        <v>7027640.5585931269</v>
      </c>
      <c r="P475">
        <v>23</v>
      </c>
      <c r="Q475" t="s">
        <v>45</v>
      </c>
      <c r="R475" t="s">
        <v>106</v>
      </c>
    </row>
    <row r="476" spans="1:18" x14ac:dyDescent="0.45">
      <c r="A476">
        <v>1302</v>
      </c>
      <c r="B476" t="s">
        <v>790</v>
      </c>
      <c r="C476" t="s">
        <v>1141</v>
      </c>
      <c r="D476" t="s">
        <v>1170</v>
      </c>
      <c r="E476">
        <v>26</v>
      </c>
      <c r="H476" s="11">
        <v>7800</v>
      </c>
      <c r="I476">
        <v>192504</v>
      </c>
      <c r="J476" s="41">
        <v>405600</v>
      </c>
      <c r="K476" s="40">
        <f t="shared" si="29"/>
        <v>478608</v>
      </c>
      <c r="L476" s="42" cm="1">
        <f t="array" ref="L476">_xlfn.IFS(K476&gt;300000,0.47,K476&gt;60000,0.45,K476&gt;35200,0.3,K476&gt;20200,0.24,K476&gt;=0,0.19)</f>
        <v>0.47</v>
      </c>
      <c r="M476" s="40">
        <f t="shared" si="30"/>
        <v>253662.24000000002</v>
      </c>
      <c r="N476" s="28">
        <f t="shared" si="31"/>
        <v>5291394.3264000006</v>
      </c>
      <c r="O476" s="28">
        <f t="shared" si="32"/>
        <v>6938683.0831678975</v>
      </c>
      <c r="P476">
        <v>22</v>
      </c>
      <c r="Q476" t="s">
        <v>26</v>
      </c>
      <c r="R476" t="s">
        <v>677</v>
      </c>
    </row>
    <row r="477" spans="1:18" x14ac:dyDescent="0.45">
      <c r="A477">
        <v>1394</v>
      </c>
      <c r="B477" t="s">
        <v>1966</v>
      </c>
      <c r="C477" t="s">
        <v>1260</v>
      </c>
      <c r="D477" t="s">
        <v>1274</v>
      </c>
      <c r="E477">
        <v>15</v>
      </c>
      <c r="H477" s="11">
        <v>7800</v>
      </c>
      <c r="I477">
        <v>192504</v>
      </c>
      <c r="J477" s="41">
        <v>405600</v>
      </c>
      <c r="K477" s="40">
        <f t="shared" si="29"/>
        <v>478608</v>
      </c>
      <c r="L477" s="42" cm="1">
        <f t="array" ref="L477">_xlfn.IFS(K477&gt;300000,0.47,K477&gt;60000,0.45,K477&gt;35200,0.3,K477&gt;20200,0.24,K477&gt;=0,0.19)</f>
        <v>0.47</v>
      </c>
      <c r="M477" s="40">
        <f t="shared" si="30"/>
        <v>253662.24000000002</v>
      </c>
      <c r="N477" s="28">
        <f t="shared" si="31"/>
        <v>5291394.3264000006</v>
      </c>
      <c r="O477" s="28">
        <f t="shared" si="32"/>
        <v>6938683.0831678975</v>
      </c>
      <c r="P477">
        <v>27</v>
      </c>
      <c r="Q477" t="s">
        <v>950</v>
      </c>
      <c r="R477" t="s">
        <v>677</v>
      </c>
    </row>
    <row r="478" spans="1:18" x14ac:dyDescent="0.45">
      <c r="A478">
        <v>1128</v>
      </c>
      <c r="B478" t="s">
        <v>790</v>
      </c>
      <c r="C478" t="s">
        <v>941</v>
      </c>
      <c r="D478" t="s">
        <v>974</v>
      </c>
      <c r="E478">
        <v>21</v>
      </c>
      <c r="H478" s="11">
        <v>7800</v>
      </c>
      <c r="I478">
        <v>192504</v>
      </c>
      <c r="J478" s="41">
        <v>405600</v>
      </c>
      <c r="K478" s="40">
        <f t="shared" si="29"/>
        <v>478608</v>
      </c>
      <c r="L478" s="42" cm="1">
        <f t="array" ref="L478">_xlfn.IFS(K478&gt;300000,0.47,K478&gt;60000,0.45,K478&gt;35200,0.3,K478&gt;20200,0.24,K478&gt;=0,0.19)</f>
        <v>0.47</v>
      </c>
      <c r="M478" s="40">
        <f t="shared" si="30"/>
        <v>253662.24000000002</v>
      </c>
      <c r="N478" s="28">
        <f t="shared" si="31"/>
        <v>5291394.3264000006</v>
      </c>
      <c r="O478" s="28">
        <f t="shared" si="32"/>
        <v>6938683.0831678975</v>
      </c>
      <c r="P478">
        <v>22</v>
      </c>
      <c r="Q478" t="s">
        <v>955</v>
      </c>
      <c r="R478" t="s">
        <v>975</v>
      </c>
    </row>
    <row r="479" spans="1:18" x14ac:dyDescent="0.45">
      <c r="A479">
        <v>1526</v>
      </c>
      <c r="B479" t="s">
        <v>790</v>
      </c>
      <c r="C479" t="s">
        <v>1401</v>
      </c>
      <c r="D479" t="s">
        <v>1417</v>
      </c>
      <c r="E479">
        <v>15</v>
      </c>
      <c r="H479" s="11">
        <v>7800</v>
      </c>
      <c r="I479">
        <v>192504</v>
      </c>
      <c r="J479" s="41">
        <v>405600</v>
      </c>
      <c r="K479" s="40">
        <f t="shared" si="29"/>
        <v>478608</v>
      </c>
      <c r="L479" s="42" cm="1">
        <f t="array" ref="L479">_xlfn.IFS(K479&gt;300000,0.47,K479&gt;60000,0.45,K479&gt;35200,0.3,K479&gt;20200,0.24,K479&gt;=0,0.19)</f>
        <v>0.47</v>
      </c>
      <c r="M479" s="40">
        <f t="shared" si="30"/>
        <v>253662.24000000002</v>
      </c>
      <c r="N479" s="28">
        <f t="shared" si="31"/>
        <v>5291394.3264000006</v>
      </c>
      <c r="O479" s="28">
        <f t="shared" si="32"/>
        <v>6938683.0831678975</v>
      </c>
      <c r="P479">
        <v>32</v>
      </c>
      <c r="Q479" t="s">
        <v>50</v>
      </c>
      <c r="R479" t="s">
        <v>18</v>
      </c>
    </row>
    <row r="480" spans="1:18" x14ac:dyDescent="0.45">
      <c r="A480">
        <v>1597</v>
      </c>
      <c r="B480" t="s">
        <v>1966</v>
      </c>
      <c r="C480" t="s">
        <v>1260</v>
      </c>
      <c r="D480" t="s">
        <v>1274</v>
      </c>
      <c r="E480">
        <v>15</v>
      </c>
      <c r="H480" s="11">
        <v>7800</v>
      </c>
      <c r="J480" s="41">
        <v>405600</v>
      </c>
      <c r="K480" s="40">
        <f t="shared" si="29"/>
        <v>478608</v>
      </c>
      <c r="L480" s="42" cm="1">
        <f t="array" ref="L480">_xlfn.IFS(K480&gt;300000,0.47,K480&gt;60000,0.45,K480&gt;35200,0.3,K480&gt;20200,0.24,K480&gt;=0,0.19)</f>
        <v>0.47</v>
      </c>
      <c r="M480" s="40">
        <f t="shared" si="30"/>
        <v>253662.24000000002</v>
      </c>
      <c r="N480" s="28">
        <f t="shared" si="31"/>
        <v>5291394.3264000006</v>
      </c>
      <c r="O480" s="28">
        <f t="shared" si="32"/>
        <v>6938683.0831678975</v>
      </c>
      <c r="P480">
        <v>27</v>
      </c>
      <c r="Q480" t="s">
        <v>950</v>
      </c>
      <c r="R480" t="s">
        <v>677</v>
      </c>
    </row>
    <row r="481" spans="1:18" x14ac:dyDescent="0.45">
      <c r="A481">
        <v>1164</v>
      </c>
      <c r="B481" t="s">
        <v>1966</v>
      </c>
      <c r="C481" t="s">
        <v>1007</v>
      </c>
      <c r="D481" t="s">
        <v>1017</v>
      </c>
      <c r="E481">
        <v>10</v>
      </c>
      <c r="H481" s="11">
        <v>7700</v>
      </c>
      <c r="I481">
        <v>190036</v>
      </c>
      <c r="J481" s="41">
        <v>400400</v>
      </c>
      <c r="K481" s="40">
        <f t="shared" si="29"/>
        <v>472472</v>
      </c>
      <c r="L481" s="42" cm="1">
        <f t="array" ref="L481">_xlfn.IFS(K481&gt;300000,0.47,K481&gt;60000,0.45,K481&gt;35200,0.3,K481&gt;20200,0.24,K481&gt;=0,0.19)</f>
        <v>0.47</v>
      </c>
      <c r="M481" s="40">
        <f t="shared" si="30"/>
        <v>250410.16</v>
      </c>
      <c r="N481" s="28">
        <f t="shared" si="31"/>
        <v>5223555.9375999998</v>
      </c>
      <c r="O481" s="28">
        <f t="shared" si="32"/>
        <v>6849725.6077426681</v>
      </c>
      <c r="P481">
        <v>31</v>
      </c>
      <c r="Q481" t="s">
        <v>20</v>
      </c>
      <c r="R481" t="s">
        <v>677</v>
      </c>
    </row>
    <row r="482" spans="1:18" x14ac:dyDescent="0.45">
      <c r="A482">
        <v>1759</v>
      </c>
      <c r="B482" t="s">
        <v>1966</v>
      </c>
      <c r="C482" t="s">
        <v>2262</v>
      </c>
      <c r="D482" t="s">
        <v>2239</v>
      </c>
      <c r="E482">
        <v>4</v>
      </c>
      <c r="H482" s="11">
        <v>7700</v>
      </c>
      <c r="J482" s="41">
        <v>400400</v>
      </c>
      <c r="K482" s="40">
        <f t="shared" si="29"/>
        <v>472472</v>
      </c>
      <c r="L482" s="42" cm="1">
        <f t="array" ref="L482">_xlfn.IFS(K482&gt;300000,0.47,K482&gt;60000,0.45,K482&gt;35200,0.3,K482&gt;20200,0.24,K482&gt;=0,0.19)</f>
        <v>0.47</v>
      </c>
      <c r="M482" s="40">
        <f t="shared" si="30"/>
        <v>250410.16</v>
      </c>
      <c r="N482" s="28">
        <f t="shared" si="31"/>
        <v>5223555.9375999998</v>
      </c>
      <c r="O482" s="28">
        <f t="shared" si="32"/>
        <v>6849725.6077426681</v>
      </c>
      <c r="P482">
        <v>40</v>
      </c>
      <c r="Q482" t="s">
        <v>45</v>
      </c>
      <c r="R482" t="s">
        <v>677</v>
      </c>
    </row>
    <row r="483" spans="1:18" x14ac:dyDescent="0.45">
      <c r="A483">
        <v>1265</v>
      </c>
      <c r="B483" t="s">
        <v>1966</v>
      </c>
      <c r="C483" t="s">
        <v>1111</v>
      </c>
      <c r="D483" t="s">
        <v>1127</v>
      </c>
      <c r="E483">
        <v>15</v>
      </c>
      <c r="H483" s="11">
        <v>7600</v>
      </c>
      <c r="I483">
        <v>187568</v>
      </c>
      <c r="J483" s="41">
        <v>395200</v>
      </c>
      <c r="K483" s="40">
        <f t="shared" si="29"/>
        <v>466336</v>
      </c>
      <c r="L483" s="42" cm="1">
        <f t="array" ref="L483">_xlfn.IFS(K483&gt;300000,0.47,K483&gt;60000,0.45,K483&gt;35200,0.3,K483&gt;20200,0.24,K483&gt;=0,0.19)</f>
        <v>0.47</v>
      </c>
      <c r="M483" s="40">
        <f t="shared" si="30"/>
        <v>247158.08000000002</v>
      </c>
      <c r="N483" s="28">
        <f t="shared" si="31"/>
        <v>5155717.5488</v>
      </c>
      <c r="O483" s="28">
        <f t="shared" si="32"/>
        <v>6760768.1323174387</v>
      </c>
      <c r="P483">
        <v>25</v>
      </c>
      <c r="Q483" t="s">
        <v>96</v>
      </c>
      <c r="R483" t="s">
        <v>677</v>
      </c>
    </row>
    <row r="484" spans="1:18" x14ac:dyDescent="0.45">
      <c r="A484">
        <v>1395</v>
      </c>
      <c r="B484" t="s">
        <v>1966</v>
      </c>
      <c r="C484" t="s">
        <v>1260</v>
      </c>
      <c r="D484" t="s">
        <v>1275</v>
      </c>
      <c r="E484">
        <v>16</v>
      </c>
      <c r="H484" s="11">
        <v>7600</v>
      </c>
      <c r="I484">
        <v>187568</v>
      </c>
      <c r="J484" s="41">
        <v>395200</v>
      </c>
      <c r="K484" s="40">
        <f t="shared" si="29"/>
        <v>466336</v>
      </c>
      <c r="L484" s="42" cm="1">
        <f t="array" ref="L484">_xlfn.IFS(K484&gt;300000,0.47,K484&gt;60000,0.45,K484&gt;35200,0.3,K484&gt;20200,0.24,K484&gt;=0,0.19)</f>
        <v>0.47</v>
      </c>
      <c r="M484" s="40">
        <f t="shared" si="30"/>
        <v>247158.08000000002</v>
      </c>
      <c r="N484" s="28">
        <f t="shared" si="31"/>
        <v>5155717.5488</v>
      </c>
      <c r="O484" s="28">
        <f t="shared" si="32"/>
        <v>6760768.1323174387</v>
      </c>
      <c r="P484">
        <v>25</v>
      </c>
      <c r="Q484" t="s">
        <v>950</v>
      </c>
      <c r="R484" t="s">
        <v>677</v>
      </c>
    </row>
    <row r="485" spans="1:18" x14ac:dyDescent="0.45">
      <c r="A485">
        <v>1598</v>
      </c>
      <c r="B485" t="s">
        <v>1966</v>
      </c>
      <c r="C485" t="s">
        <v>1260</v>
      </c>
      <c r="D485" t="s">
        <v>1275</v>
      </c>
      <c r="E485">
        <v>16</v>
      </c>
      <c r="H485" s="11">
        <v>7600</v>
      </c>
      <c r="J485" s="41">
        <v>395200</v>
      </c>
      <c r="K485" s="40">
        <f t="shared" si="29"/>
        <v>466336</v>
      </c>
      <c r="L485" s="42" cm="1">
        <f t="array" ref="L485">_xlfn.IFS(K485&gt;300000,0.47,K485&gt;60000,0.45,K485&gt;35200,0.3,K485&gt;20200,0.24,K485&gt;=0,0.19)</f>
        <v>0.47</v>
      </c>
      <c r="M485" s="40">
        <f t="shared" si="30"/>
        <v>247158.08000000002</v>
      </c>
      <c r="N485" s="28">
        <f t="shared" si="31"/>
        <v>5155717.5488</v>
      </c>
      <c r="O485" s="28">
        <f t="shared" si="32"/>
        <v>6760768.1323174387</v>
      </c>
      <c r="P485">
        <v>25</v>
      </c>
      <c r="Q485" t="s">
        <v>950</v>
      </c>
      <c r="R485" t="s">
        <v>677</v>
      </c>
    </row>
    <row r="486" spans="1:18" x14ac:dyDescent="0.45">
      <c r="A486">
        <v>1618</v>
      </c>
      <c r="B486" t="s">
        <v>1966</v>
      </c>
      <c r="C486" t="s">
        <v>2069</v>
      </c>
      <c r="D486" t="s">
        <v>2120</v>
      </c>
      <c r="E486">
        <v>9</v>
      </c>
      <c r="H486" s="11">
        <v>7600</v>
      </c>
      <c r="J486" s="41">
        <v>395200</v>
      </c>
      <c r="K486" s="40">
        <f t="shared" si="29"/>
        <v>466336</v>
      </c>
      <c r="L486" s="42" cm="1">
        <f t="array" ref="L486">_xlfn.IFS(K486&gt;300000,0.47,K486&gt;60000,0.45,K486&gt;35200,0.3,K486&gt;20200,0.24,K486&gt;=0,0.19)</f>
        <v>0.47</v>
      </c>
      <c r="M486" s="40">
        <f t="shared" si="30"/>
        <v>247158.08000000002</v>
      </c>
      <c r="N486" s="28">
        <f t="shared" si="31"/>
        <v>5155717.5488</v>
      </c>
      <c r="O486" s="28">
        <f t="shared" si="32"/>
        <v>6760768.1323174387</v>
      </c>
      <c r="P486">
        <v>20</v>
      </c>
      <c r="Q486" t="s">
        <v>939</v>
      </c>
      <c r="R486" t="s">
        <v>886</v>
      </c>
    </row>
    <row r="487" spans="1:18" x14ac:dyDescent="0.45">
      <c r="A487">
        <v>1666</v>
      </c>
      <c r="B487" t="s">
        <v>1966</v>
      </c>
      <c r="C487" t="s">
        <v>2071</v>
      </c>
      <c r="D487" t="s">
        <v>2172</v>
      </c>
      <c r="E487">
        <v>6</v>
      </c>
      <c r="H487" s="11">
        <v>7600</v>
      </c>
      <c r="J487" s="41">
        <v>395200</v>
      </c>
      <c r="K487" s="40">
        <f t="shared" si="29"/>
        <v>466336</v>
      </c>
      <c r="L487" s="42" cm="1">
        <f t="array" ref="L487">_xlfn.IFS(K487&gt;300000,0.47,K487&gt;60000,0.45,K487&gt;35200,0.3,K487&gt;20200,0.24,K487&gt;=0,0.19)</f>
        <v>0.47</v>
      </c>
      <c r="M487" s="40">
        <f t="shared" si="30"/>
        <v>247158.08000000002</v>
      </c>
      <c r="N487" s="28">
        <f t="shared" si="31"/>
        <v>5155717.5488</v>
      </c>
      <c r="O487" s="28">
        <f t="shared" si="32"/>
        <v>6760768.1323174387</v>
      </c>
      <c r="P487">
        <v>22</v>
      </c>
      <c r="Q487" t="s">
        <v>50</v>
      </c>
      <c r="R487" t="s">
        <v>2122</v>
      </c>
    </row>
    <row r="488" spans="1:18" x14ac:dyDescent="0.45">
      <c r="A488">
        <v>1667</v>
      </c>
      <c r="B488" t="s">
        <v>1966</v>
      </c>
      <c r="C488" t="s">
        <v>2071</v>
      </c>
      <c r="D488" t="s">
        <v>2173</v>
      </c>
      <c r="E488">
        <v>7</v>
      </c>
      <c r="H488" s="11">
        <v>7600</v>
      </c>
      <c r="J488" s="41">
        <v>395200</v>
      </c>
      <c r="K488" s="40">
        <f t="shared" si="29"/>
        <v>466336</v>
      </c>
      <c r="L488" s="42" cm="1">
        <f t="array" ref="L488">_xlfn.IFS(K488&gt;300000,0.47,K488&gt;60000,0.45,K488&gt;35200,0.3,K488&gt;20200,0.24,K488&gt;=0,0.19)</f>
        <v>0.47</v>
      </c>
      <c r="M488" s="40">
        <f t="shared" si="30"/>
        <v>247158.08000000002</v>
      </c>
      <c r="N488" s="28">
        <f t="shared" si="31"/>
        <v>5155717.5488</v>
      </c>
      <c r="O488" s="28">
        <f t="shared" si="32"/>
        <v>6760768.1323174387</v>
      </c>
      <c r="P488">
        <v>24</v>
      </c>
      <c r="Q488" t="s">
        <v>231</v>
      </c>
      <c r="R488" t="s">
        <v>173</v>
      </c>
    </row>
    <row r="489" spans="1:18" x14ac:dyDescent="0.45">
      <c r="A489">
        <v>1129</v>
      </c>
      <c r="B489" t="s">
        <v>790</v>
      </c>
      <c r="C489" t="s">
        <v>941</v>
      </c>
      <c r="D489" t="s">
        <v>976</v>
      </c>
      <c r="E489">
        <v>22</v>
      </c>
      <c r="H489" s="11">
        <v>7500</v>
      </c>
      <c r="I489">
        <v>185100</v>
      </c>
      <c r="J489" s="41">
        <v>390000</v>
      </c>
      <c r="K489" s="40">
        <f t="shared" si="29"/>
        <v>460200</v>
      </c>
      <c r="L489" s="42" cm="1">
        <f t="array" ref="L489">_xlfn.IFS(K489&gt;300000,0.47,K489&gt;60000,0.45,K489&gt;35200,0.3,K489&gt;20200,0.24,K489&gt;=0,0.19)</f>
        <v>0.47</v>
      </c>
      <c r="M489" s="40">
        <f t="shared" si="30"/>
        <v>243906</v>
      </c>
      <c r="N489" s="28">
        <f t="shared" si="31"/>
        <v>5087879.16</v>
      </c>
      <c r="O489" s="28">
        <f t="shared" si="32"/>
        <v>6671810.6568922093</v>
      </c>
      <c r="P489">
        <v>24</v>
      </c>
      <c r="Q489" t="s">
        <v>943</v>
      </c>
      <c r="R489" t="s">
        <v>677</v>
      </c>
    </row>
    <row r="490" spans="1:18" x14ac:dyDescent="0.45">
      <c r="A490">
        <v>1242</v>
      </c>
      <c r="B490" t="s">
        <v>790</v>
      </c>
      <c r="C490" t="s">
        <v>1087</v>
      </c>
      <c r="D490" t="s">
        <v>1102</v>
      </c>
      <c r="E490">
        <v>16</v>
      </c>
      <c r="H490" s="11">
        <v>7500</v>
      </c>
      <c r="I490">
        <v>185100</v>
      </c>
      <c r="J490" s="41">
        <v>390000</v>
      </c>
      <c r="K490" s="40">
        <f t="shared" si="29"/>
        <v>460200</v>
      </c>
      <c r="L490" s="42" cm="1">
        <f t="array" ref="L490">_xlfn.IFS(K490&gt;300000,0.47,K490&gt;60000,0.45,K490&gt;35200,0.3,K490&gt;20200,0.24,K490&gt;=0,0.19)</f>
        <v>0.47</v>
      </c>
      <c r="M490" s="40">
        <f t="shared" si="30"/>
        <v>243906</v>
      </c>
      <c r="N490" s="28">
        <f t="shared" si="31"/>
        <v>5087879.16</v>
      </c>
      <c r="O490" s="28">
        <f t="shared" si="32"/>
        <v>6671810.6568922093</v>
      </c>
      <c r="P490">
        <v>25</v>
      </c>
      <c r="Q490" t="s">
        <v>28</v>
      </c>
      <c r="R490" t="s">
        <v>677</v>
      </c>
    </row>
    <row r="491" spans="1:18" x14ac:dyDescent="0.45">
      <c r="A491">
        <v>1316</v>
      </c>
      <c r="B491" t="s">
        <v>790</v>
      </c>
      <c r="C491" t="s">
        <v>1173</v>
      </c>
      <c r="D491" t="s">
        <v>1188</v>
      </c>
      <c r="E491">
        <v>12</v>
      </c>
      <c r="H491" s="11">
        <v>7500</v>
      </c>
      <c r="I491">
        <v>185100</v>
      </c>
      <c r="J491" s="41">
        <v>390000</v>
      </c>
      <c r="K491" s="40">
        <f t="shared" si="29"/>
        <v>460200</v>
      </c>
      <c r="L491" s="42" cm="1">
        <f t="array" ref="L491">_xlfn.IFS(K491&gt;300000,0.47,K491&gt;60000,0.45,K491&gt;35200,0.3,K491&gt;20200,0.24,K491&gt;=0,0.19)</f>
        <v>0.47</v>
      </c>
      <c r="M491" s="40">
        <f t="shared" si="30"/>
        <v>243906</v>
      </c>
      <c r="N491" s="28">
        <f t="shared" si="31"/>
        <v>5087879.16</v>
      </c>
      <c r="O491" s="28">
        <f t="shared" si="32"/>
        <v>6671810.6568922093</v>
      </c>
      <c r="P491">
        <v>25</v>
      </c>
      <c r="Q491" t="s">
        <v>939</v>
      </c>
      <c r="R491" t="s">
        <v>677</v>
      </c>
    </row>
    <row r="492" spans="1:18" x14ac:dyDescent="0.45">
      <c r="A492">
        <v>1346</v>
      </c>
      <c r="B492" t="s">
        <v>790</v>
      </c>
      <c r="C492" t="s">
        <v>1203</v>
      </c>
      <c r="D492" t="s">
        <v>1221</v>
      </c>
      <c r="E492">
        <v>16</v>
      </c>
      <c r="H492" s="11">
        <v>7500</v>
      </c>
      <c r="I492">
        <v>185100</v>
      </c>
      <c r="J492" s="41">
        <v>390000</v>
      </c>
      <c r="K492" s="40">
        <f t="shared" si="29"/>
        <v>460200</v>
      </c>
      <c r="L492" s="42" cm="1">
        <f t="array" ref="L492">_xlfn.IFS(K492&gt;300000,0.47,K492&gt;60000,0.45,K492&gt;35200,0.3,K492&gt;20200,0.24,K492&gt;=0,0.19)</f>
        <v>0.47</v>
      </c>
      <c r="M492" s="40">
        <f t="shared" si="30"/>
        <v>243906</v>
      </c>
      <c r="N492" s="28">
        <f t="shared" si="31"/>
        <v>5087879.16</v>
      </c>
      <c r="O492" s="28">
        <f t="shared" si="32"/>
        <v>6671810.6568922093</v>
      </c>
      <c r="P492">
        <v>29</v>
      </c>
      <c r="Q492" t="s">
        <v>45</v>
      </c>
      <c r="R492" t="s">
        <v>801</v>
      </c>
    </row>
    <row r="493" spans="1:18" x14ac:dyDescent="0.45">
      <c r="A493">
        <v>1347</v>
      </c>
      <c r="B493" t="s">
        <v>790</v>
      </c>
      <c r="C493" t="s">
        <v>1203</v>
      </c>
      <c r="D493" t="s">
        <v>1222</v>
      </c>
      <c r="E493">
        <v>17</v>
      </c>
      <c r="H493" s="11">
        <v>7500</v>
      </c>
      <c r="I493">
        <v>185100</v>
      </c>
      <c r="J493" s="41">
        <v>390000</v>
      </c>
      <c r="K493" s="40">
        <f t="shared" si="29"/>
        <v>460200</v>
      </c>
      <c r="L493" s="42" cm="1">
        <f t="array" ref="L493">_xlfn.IFS(K493&gt;300000,0.47,K493&gt;60000,0.45,K493&gt;35200,0.3,K493&gt;20200,0.24,K493&gt;=0,0.19)</f>
        <v>0.47</v>
      </c>
      <c r="M493" s="40">
        <f t="shared" si="30"/>
        <v>243906</v>
      </c>
      <c r="N493" s="28">
        <f t="shared" si="31"/>
        <v>5087879.16</v>
      </c>
      <c r="O493" s="28">
        <f t="shared" si="32"/>
        <v>6671810.6568922093</v>
      </c>
      <c r="P493">
        <v>31</v>
      </c>
      <c r="Q493" t="s">
        <v>952</v>
      </c>
      <c r="R493" t="s">
        <v>677</v>
      </c>
    </row>
    <row r="494" spans="1:18" x14ac:dyDescent="0.45">
      <c r="A494">
        <v>1527</v>
      </c>
      <c r="B494" t="s">
        <v>790</v>
      </c>
      <c r="C494" t="s">
        <v>1401</v>
      </c>
      <c r="D494" t="s">
        <v>1418</v>
      </c>
      <c r="E494">
        <v>16</v>
      </c>
      <c r="H494" s="11">
        <v>7500</v>
      </c>
      <c r="I494">
        <v>185100</v>
      </c>
      <c r="J494" s="41">
        <v>390000</v>
      </c>
      <c r="K494" s="40">
        <f t="shared" si="29"/>
        <v>460200</v>
      </c>
      <c r="L494" s="42" cm="1">
        <f t="array" ref="L494">_xlfn.IFS(K494&gt;300000,0.47,K494&gt;60000,0.45,K494&gt;35200,0.3,K494&gt;20200,0.24,K494&gt;=0,0.19)</f>
        <v>0.47</v>
      </c>
      <c r="M494" s="40">
        <f t="shared" si="30"/>
        <v>243906</v>
      </c>
      <c r="N494" s="28">
        <f t="shared" si="31"/>
        <v>5087879.16</v>
      </c>
      <c r="O494" s="28">
        <f t="shared" si="32"/>
        <v>6671810.6568922093</v>
      </c>
      <c r="P494">
        <v>34</v>
      </c>
      <c r="Q494" t="s">
        <v>70</v>
      </c>
      <c r="R494" t="s">
        <v>677</v>
      </c>
    </row>
    <row r="495" spans="1:18" x14ac:dyDescent="0.45">
      <c r="A495">
        <v>1619</v>
      </c>
      <c r="B495" t="s">
        <v>1966</v>
      </c>
      <c r="C495" t="s">
        <v>2069</v>
      </c>
      <c r="D495" t="s">
        <v>2121</v>
      </c>
      <c r="E495">
        <v>10</v>
      </c>
      <c r="H495" s="11">
        <v>7500</v>
      </c>
      <c r="J495" s="41">
        <v>390000</v>
      </c>
      <c r="K495" s="40">
        <f t="shared" si="29"/>
        <v>460200</v>
      </c>
      <c r="L495" s="42" cm="1">
        <f t="array" ref="L495">_xlfn.IFS(K495&gt;300000,0.47,K495&gt;60000,0.45,K495&gt;35200,0.3,K495&gt;20200,0.24,K495&gt;=0,0.19)</f>
        <v>0.47</v>
      </c>
      <c r="M495" s="40">
        <f t="shared" si="30"/>
        <v>243906</v>
      </c>
      <c r="N495" s="28">
        <f t="shared" si="31"/>
        <v>5087879.16</v>
      </c>
      <c r="O495" s="28">
        <f t="shared" si="32"/>
        <v>6671810.6568922093</v>
      </c>
      <c r="P495">
        <v>20</v>
      </c>
      <c r="Q495" t="s">
        <v>105</v>
      </c>
      <c r="R495" t="s">
        <v>2122</v>
      </c>
    </row>
    <row r="496" spans="1:18" x14ac:dyDescent="0.45">
      <c r="A496">
        <v>1760</v>
      </c>
      <c r="B496" t="s">
        <v>1966</v>
      </c>
      <c r="C496" t="s">
        <v>2262</v>
      </c>
      <c r="D496" t="s">
        <v>2240</v>
      </c>
      <c r="E496">
        <v>5</v>
      </c>
      <c r="H496" s="11">
        <v>7500</v>
      </c>
      <c r="J496" s="41">
        <v>390000</v>
      </c>
      <c r="K496" s="40">
        <f t="shared" si="29"/>
        <v>460200</v>
      </c>
      <c r="L496" s="42" cm="1">
        <f t="array" ref="L496">_xlfn.IFS(K496&gt;300000,0.47,K496&gt;60000,0.45,K496&gt;35200,0.3,K496&gt;20200,0.24,K496&gt;=0,0.19)</f>
        <v>0.47</v>
      </c>
      <c r="M496" s="40">
        <f t="shared" si="30"/>
        <v>243906</v>
      </c>
      <c r="N496" s="28">
        <f t="shared" si="31"/>
        <v>5087879.16</v>
      </c>
      <c r="O496" s="28">
        <f t="shared" si="32"/>
        <v>6671810.6568922093</v>
      </c>
      <c r="P496">
        <v>30</v>
      </c>
      <c r="Q496" t="s">
        <v>45</v>
      </c>
      <c r="R496" t="s">
        <v>677</v>
      </c>
    </row>
    <row r="497" spans="1:18" x14ac:dyDescent="0.45">
      <c r="A497">
        <v>1165</v>
      </c>
      <c r="B497" t="s">
        <v>1966</v>
      </c>
      <c r="C497" t="s">
        <v>1007</v>
      </c>
      <c r="D497" t="s">
        <v>1018</v>
      </c>
      <c r="E497">
        <v>11</v>
      </c>
      <c r="H497" s="11">
        <v>7400</v>
      </c>
      <c r="I497">
        <v>182632</v>
      </c>
      <c r="J497" s="41">
        <v>384800</v>
      </c>
      <c r="K497" s="40">
        <f t="shared" si="29"/>
        <v>454064</v>
      </c>
      <c r="L497" s="42" cm="1">
        <f t="array" ref="L497">_xlfn.IFS(K497&gt;300000,0.47,K497&gt;60000,0.45,K497&gt;35200,0.3,K497&gt;20200,0.24,K497&gt;=0,0.19)</f>
        <v>0.47</v>
      </c>
      <c r="M497" s="40">
        <f t="shared" si="30"/>
        <v>240653.92</v>
      </c>
      <c r="N497" s="28">
        <f t="shared" si="31"/>
        <v>5020040.7712000003</v>
      </c>
      <c r="O497" s="28">
        <f t="shared" si="32"/>
        <v>6582853.181466979</v>
      </c>
      <c r="P497">
        <v>25</v>
      </c>
      <c r="Q497" t="s">
        <v>30</v>
      </c>
      <c r="R497" t="s">
        <v>677</v>
      </c>
    </row>
    <row r="498" spans="1:18" x14ac:dyDescent="0.45">
      <c r="A498">
        <v>1266</v>
      </c>
      <c r="B498" t="s">
        <v>1966</v>
      </c>
      <c r="C498" t="s">
        <v>1111</v>
      </c>
      <c r="D498" t="s">
        <v>1128</v>
      </c>
      <c r="E498">
        <v>16</v>
      </c>
      <c r="H498" s="11">
        <v>7400</v>
      </c>
      <c r="I498">
        <v>182632</v>
      </c>
      <c r="J498" s="41">
        <v>384800</v>
      </c>
      <c r="K498" s="40">
        <f t="shared" si="29"/>
        <v>454064</v>
      </c>
      <c r="L498" s="42" cm="1">
        <f t="array" ref="L498">_xlfn.IFS(K498&gt;300000,0.47,K498&gt;60000,0.45,K498&gt;35200,0.3,K498&gt;20200,0.24,K498&gt;=0,0.19)</f>
        <v>0.47</v>
      </c>
      <c r="M498" s="40">
        <f t="shared" si="30"/>
        <v>240653.92</v>
      </c>
      <c r="N498" s="28">
        <f t="shared" si="31"/>
        <v>5020040.7712000003</v>
      </c>
      <c r="O498" s="28">
        <f t="shared" si="32"/>
        <v>6582853.181466979</v>
      </c>
      <c r="P498">
        <v>24</v>
      </c>
      <c r="Q498" t="s">
        <v>30</v>
      </c>
      <c r="R498" t="s">
        <v>677</v>
      </c>
    </row>
    <row r="499" spans="1:18" x14ac:dyDescent="0.45">
      <c r="A499">
        <v>1130</v>
      </c>
      <c r="B499" t="s">
        <v>790</v>
      </c>
      <c r="C499" t="s">
        <v>941</v>
      </c>
      <c r="D499" t="s">
        <v>977</v>
      </c>
      <c r="E499">
        <v>23</v>
      </c>
      <c r="H499" s="11">
        <v>7400</v>
      </c>
      <c r="I499">
        <v>182632</v>
      </c>
      <c r="J499" s="41">
        <v>384800</v>
      </c>
      <c r="K499" s="40">
        <f t="shared" si="29"/>
        <v>454064</v>
      </c>
      <c r="L499" s="42" cm="1">
        <f t="array" ref="L499">_xlfn.IFS(K499&gt;300000,0.47,K499&gt;60000,0.45,K499&gt;35200,0.3,K499&gt;20200,0.24,K499&gt;=0,0.19)</f>
        <v>0.47</v>
      </c>
      <c r="M499" s="40">
        <f t="shared" si="30"/>
        <v>240653.92</v>
      </c>
      <c r="N499" s="28">
        <f t="shared" si="31"/>
        <v>5020040.7712000003</v>
      </c>
      <c r="O499" s="28">
        <f t="shared" si="32"/>
        <v>6582853.181466979</v>
      </c>
      <c r="P499">
        <v>20</v>
      </c>
      <c r="Q499" t="s">
        <v>978</v>
      </c>
      <c r="R499" t="s">
        <v>401</v>
      </c>
    </row>
    <row r="500" spans="1:18" x14ac:dyDescent="0.45">
      <c r="A500">
        <v>1243</v>
      </c>
      <c r="B500" t="s">
        <v>790</v>
      </c>
      <c r="C500" t="s">
        <v>1087</v>
      </c>
      <c r="D500" t="s">
        <v>1103</v>
      </c>
      <c r="E500">
        <v>17</v>
      </c>
      <c r="H500" s="11">
        <v>7400</v>
      </c>
      <c r="I500">
        <v>182632</v>
      </c>
      <c r="J500" s="41">
        <v>384800</v>
      </c>
      <c r="K500" s="40">
        <f t="shared" si="29"/>
        <v>454064</v>
      </c>
      <c r="L500" s="42" cm="1">
        <f t="array" ref="L500">_xlfn.IFS(K500&gt;300000,0.47,K500&gt;60000,0.45,K500&gt;35200,0.3,K500&gt;20200,0.24,K500&gt;=0,0.19)</f>
        <v>0.47</v>
      </c>
      <c r="M500" s="40">
        <f t="shared" si="30"/>
        <v>240653.92</v>
      </c>
      <c r="N500" s="28">
        <f t="shared" si="31"/>
        <v>5020040.7712000003</v>
      </c>
      <c r="O500" s="28">
        <f t="shared" si="32"/>
        <v>6582853.181466979</v>
      </c>
      <c r="P500">
        <v>25</v>
      </c>
      <c r="Q500" t="s">
        <v>52</v>
      </c>
      <c r="R500" t="s">
        <v>677</v>
      </c>
    </row>
    <row r="501" spans="1:18" x14ac:dyDescent="0.45">
      <c r="A501">
        <v>1348</v>
      </c>
      <c r="B501" t="s">
        <v>790</v>
      </c>
      <c r="C501" t="s">
        <v>1203</v>
      </c>
      <c r="D501" t="s">
        <v>1223</v>
      </c>
      <c r="E501">
        <v>18</v>
      </c>
      <c r="H501" s="11">
        <v>7400</v>
      </c>
      <c r="I501">
        <v>182632</v>
      </c>
      <c r="J501" s="41">
        <v>384800</v>
      </c>
      <c r="K501" s="40">
        <f t="shared" si="29"/>
        <v>454064</v>
      </c>
      <c r="L501" s="42" cm="1">
        <f t="array" ref="L501">_xlfn.IFS(K501&gt;300000,0.47,K501&gt;60000,0.45,K501&gt;35200,0.3,K501&gt;20200,0.24,K501&gt;=0,0.19)</f>
        <v>0.47</v>
      </c>
      <c r="M501" s="40">
        <f t="shared" si="30"/>
        <v>240653.92</v>
      </c>
      <c r="N501" s="28">
        <f t="shared" si="31"/>
        <v>5020040.7712000003</v>
      </c>
      <c r="O501" s="28">
        <f t="shared" si="32"/>
        <v>6582853.181466979</v>
      </c>
      <c r="P501">
        <v>26</v>
      </c>
      <c r="Q501" t="s">
        <v>952</v>
      </c>
      <c r="R501" t="s">
        <v>677</v>
      </c>
    </row>
    <row r="502" spans="1:18" x14ac:dyDescent="0.45">
      <c r="A502">
        <v>1485</v>
      </c>
      <c r="B502" t="s">
        <v>790</v>
      </c>
      <c r="C502" t="s">
        <v>1346</v>
      </c>
      <c r="D502" t="s">
        <v>1370</v>
      </c>
      <c r="E502">
        <v>25</v>
      </c>
      <c r="H502" s="11">
        <v>7400</v>
      </c>
      <c r="I502">
        <v>182632</v>
      </c>
      <c r="J502" s="41">
        <v>384800</v>
      </c>
      <c r="K502" s="40">
        <f t="shared" si="29"/>
        <v>454064</v>
      </c>
      <c r="L502" s="42" cm="1">
        <f t="array" ref="L502">_xlfn.IFS(K502&gt;300000,0.47,K502&gt;60000,0.45,K502&gt;35200,0.3,K502&gt;20200,0.24,K502&gt;=0,0.19)</f>
        <v>0.47</v>
      </c>
      <c r="M502" s="40">
        <f t="shared" si="30"/>
        <v>240653.92</v>
      </c>
      <c r="N502" s="28">
        <f t="shared" si="31"/>
        <v>5020040.7712000003</v>
      </c>
      <c r="O502" s="28">
        <f t="shared" si="32"/>
        <v>6582853.181466979</v>
      </c>
      <c r="P502">
        <v>25</v>
      </c>
      <c r="Q502" t="s">
        <v>38</v>
      </c>
      <c r="R502" t="s">
        <v>677</v>
      </c>
    </row>
    <row r="503" spans="1:18" x14ac:dyDescent="0.45">
      <c r="A503">
        <v>1396</v>
      </c>
      <c r="B503" t="s">
        <v>1966</v>
      </c>
      <c r="C503" t="s">
        <v>1260</v>
      </c>
      <c r="D503" t="s">
        <v>1276</v>
      </c>
      <c r="E503">
        <v>17</v>
      </c>
      <c r="H503" s="11">
        <v>7300</v>
      </c>
      <c r="I503">
        <v>180164</v>
      </c>
      <c r="J503" s="41">
        <v>379600</v>
      </c>
      <c r="K503" s="40">
        <f t="shared" si="29"/>
        <v>447928</v>
      </c>
      <c r="L503" s="42" cm="1">
        <f t="array" ref="L503">_xlfn.IFS(K503&gt;300000,0.47,K503&gt;60000,0.45,K503&gt;35200,0.3,K503&gt;20200,0.24,K503&gt;=0,0.19)</f>
        <v>0.47</v>
      </c>
      <c r="M503" s="40">
        <f t="shared" si="30"/>
        <v>237401.84000000003</v>
      </c>
      <c r="N503" s="28">
        <f t="shared" si="31"/>
        <v>4952202.3824000005</v>
      </c>
      <c r="O503" s="28">
        <f t="shared" si="32"/>
        <v>6493895.7060417514</v>
      </c>
      <c r="P503">
        <v>23</v>
      </c>
      <c r="Q503" t="s">
        <v>955</v>
      </c>
      <c r="R503" t="s">
        <v>677</v>
      </c>
    </row>
    <row r="504" spans="1:18" x14ac:dyDescent="0.45">
      <c r="A504">
        <v>1528</v>
      </c>
      <c r="B504" t="s">
        <v>790</v>
      </c>
      <c r="C504" t="s">
        <v>1401</v>
      </c>
      <c r="D504" t="s">
        <v>1419</v>
      </c>
      <c r="E504">
        <v>17</v>
      </c>
      <c r="H504" s="11">
        <v>7300</v>
      </c>
      <c r="I504">
        <v>180164</v>
      </c>
      <c r="J504" s="41">
        <v>379600</v>
      </c>
      <c r="K504" s="40">
        <f t="shared" si="29"/>
        <v>447928</v>
      </c>
      <c r="L504" s="42" cm="1">
        <f t="array" ref="L504">_xlfn.IFS(K504&gt;300000,0.47,K504&gt;60000,0.45,K504&gt;35200,0.3,K504&gt;20200,0.24,K504&gt;=0,0.19)</f>
        <v>0.47</v>
      </c>
      <c r="M504" s="40">
        <f t="shared" si="30"/>
        <v>237401.84000000003</v>
      </c>
      <c r="N504" s="28">
        <f t="shared" si="31"/>
        <v>4952202.3824000005</v>
      </c>
      <c r="O504" s="28">
        <f t="shared" si="32"/>
        <v>6493895.7060417514</v>
      </c>
      <c r="P504">
        <v>28</v>
      </c>
      <c r="Q504" t="s">
        <v>17</v>
      </c>
      <c r="R504" t="s">
        <v>147</v>
      </c>
    </row>
    <row r="505" spans="1:18" x14ac:dyDescent="0.45">
      <c r="A505">
        <v>1599</v>
      </c>
      <c r="B505" t="s">
        <v>1966</v>
      </c>
      <c r="C505" t="s">
        <v>1260</v>
      </c>
      <c r="D505" t="s">
        <v>1276</v>
      </c>
      <c r="E505">
        <v>17</v>
      </c>
      <c r="H505" s="11">
        <v>7300</v>
      </c>
      <c r="J505" s="41">
        <v>379600</v>
      </c>
      <c r="K505" s="40">
        <f t="shared" si="29"/>
        <v>447928</v>
      </c>
      <c r="L505" s="42" cm="1">
        <f t="array" ref="L505">_xlfn.IFS(K505&gt;300000,0.47,K505&gt;60000,0.45,K505&gt;35200,0.3,K505&gt;20200,0.24,K505&gt;=0,0.19)</f>
        <v>0.47</v>
      </c>
      <c r="M505" s="40">
        <f t="shared" si="30"/>
        <v>237401.84000000003</v>
      </c>
      <c r="N505" s="28">
        <f t="shared" si="31"/>
        <v>4952202.3824000005</v>
      </c>
      <c r="O505" s="28">
        <f t="shared" si="32"/>
        <v>6493895.7060417514</v>
      </c>
      <c r="P505">
        <v>23</v>
      </c>
      <c r="Q505" t="s">
        <v>955</v>
      </c>
      <c r="R505" t="s">
        <v>677</v>
      </c>
    </row>
    <row r="506" spans="1:18" x14ac:dyDescent="0.45">
      <c r="A506">
        <v>1620</v>
      </c>
      <c r="B506" t="s">
        <v>1966</v>
      </c>
      <c r="C506" t="s">
        <v>2069</v>
      </c>
      <c r="D506" t="s">
        <v>2123</v>
      </c>
      <c r="E506">
        <v>11</v>
      </c>
      <c r="H506" s="11">
        <v>7300</v>
      </c>
      <c r="J506" s="41">
        <v>379600</v>
      </c>
      <c r="K506" s="40">
        <f t="shared" si="29"/>
        <v>447928</v>
      </c>
      <c r="L506" s="42" cm="1">
        <f t="array" ref="L506">_xlfn.IFS(K506&gt;300000,0.47,K506&gt;60000,0.45,K506&gt;35200,0.3,K506&gt;20200,0.24,K506&gt;=0,0.19)</f>
        <v>0.47</v>
      </c>
      <c r="M506" s="40">
        <f t="shared" si="30"/>
        <v>237401.84000000003</v>
      </c>
      <c r="N506" s="28">
        <f t="shared" si="31"/>
        <v>4952202.3824000005</v>
      </c>
      <c r="O506" s="28">
        <f t="shared" si="32"/>
        <v>6493895.7060417514</v>
      </c>
      <c r="P506">
        <v>31</v>
      </c>
      <c r="Q506" t="s">
        <v>40</v>
      </c>
      <c r="R506" t="s">
        <v>677</v>
      </c>
    </row>
    <row r="507" spans="1:18" x14ac:dyDescent="0.45">
      <c r="A507">
        <v>1638</v>
      </c>
      <c r="B507" t="s">
        <v>1966</v>
      </c>
      <c r="C507" t="s">
        <v>2070</v>
      </c>
      <c r="D507" t="s">
        <v>2141</v>
      </c>
      <c r="E507">
        <v>5</v>
      </c>
      <c r="H507" s="11">
        <v>7300</v>
      </c>
      <c r="J507" s="41">
        <v>379600</v>
      </c>
      <c r="K507" s="40">
        <f t="shared" si="29"/>
        <v>447928</v>
      </c>
      <c r="L507" s="42" cm="1">
        <f t="array" ref="L507">_xlfn.IFS(K507&gt;300000,0.47,K507&gt;60000,0.45,K507&gt;35200,0.3,K507&gt;20200,0.24,K507&gt;=0,0.19)</f>
        <v>0.47</v>
      </c>
      <c r="M507" s="40">
        <f t="shared" si="30"/>
        <v>237401.84000000003</v>
      </c>
      <c r="N507" s="28">
        <f t="shared" si="31"/>
        <v>4952202.3824000005</v>
      </c>
      <c r="O507" s="28">
        <f t="shared" si="32"/>
        <v>6493895.7060417514</v>
      </c>
      <c r="P507">
        <v>20</v>
      </c>
      <c r="Q507" t="s">
        <v>62</v>
      </c>
      <c r="R507" t="s">
        <v>317</v>
      </c>
    </row>
    <row r="508" spans="1:18" x14ac:dyDescent="0.45">
      <c r="A508">
        <v>1732</v>
      </c>
      <c r="B508" t="s">
        <v>1966</v>
      </c>
      <c r="C508" t="s">
        <v>2074</v>
      </c>
      <c r="D508" t="s">
        <v>856</v>
      </c>
      <c r="E508">
        <v>2</v>
      </c>
      <c r="H508" s="11">
        <v>7300</v>
      </c>
      <c r="J508" s="41">
        <v>379600</v>
      </c>
      <c r="K508" s="40">
        <f t="shared" si="29"/>
        <v>447928</v>
      </c>
      <c r="L508" s="42" cm="1">
        <f t="array" ref="L508">_xlfn.IFS(K508&gt;300000,0.47,K508&gt;60000,0.45,K508&gt;35200,0.3,K508&gt;20200,0.24,K508&gt;=0,0.19)</f>
        <v>0.47</v>
      </c>
      <c r="M508" s="40">
        <f t="shared" si="30"/>
        <v>237401.84000000003</v>
      </c>
      <c r="N508" s="28">
        <f t="shared" si="31"/>
        <v>4952202.3824000005</v>
      </c>
      <c r="O508" s="28">
        <f t="shared" si="32"/>
        <v>6493895.7060417514</v>
      </c>
      <c r="P508">
        <v>38</v>
      </c>
      <c r="Q508" t="s">
        <v>33</v>
      </c>
      <c r="R508" t="s">
        <v>106</v>
      </c>
    </row>
    <row r="509" spans="1:18" x14ac:dyDescent="0.45">
      <c r="A509">
        <v>1453</v>
      </c>
      <c r="B509" t="s">
        <v>790</v>
      </c>
      <c r="C509" t="s">
        <v>1316</v>
      </c>
      <c r="D509" t="s">
        <v>1337</v>
      </c>
      <c r="E509">
        <v>20</v>
      </c>
      <c r="H509" s="11">
        <v>7200</v>
      </c>
      <c r="I509">
        <v>177696</v>
      </c>
      <c r="J509" s="41">
        <v>374400</v>
      </c>
      <c r="K509" s="40">
        <f t="shared" si="29"/>
        <v>441792</v>
      </c>
      <c r="L509" s="42" cm="1">
        <f t="array" ref="L509">_xlfn.IFS(K509&gt;300000,0.47,K509&gt;60000,0.45,K509&gt;35200,0.3,K509&gt;20200,0.24,K509&gt;=0,0.19)</f>
        <v>0.47</v>
      </c>
      <c r="M509" s="40">
        <f t="shared" si="30"/>
        <v>234149.76000000001</v>
      </c>
      <c r="N509" s="28">
        <f t="shared" si="31"/>
        <v>4884363.9935999997</v>
      </c>
      <c r="O509" s="28">
        <f t="shared" si="32"/>
        <v>6404938.2306165202</v>
      </c>
      <c r="P509">
        <v>21</v>
      </c>
      <c r="Q509" t="s">
        <v>63</v>
      </c>
      <c r="R509" t="s">
        <v>677</v>
      </c>
    </row>
    <row r="510" spans="1:18" x14ac:dyDescent="0.45">
      <c r="A510">
        <v>1454</v>
      </c>
      <c r="B510" t="s">
        <v>790</v>
      </c>
      <c r="C510" t="s">
        <v>1316</v>
      </c>
      <c r="D510" t="s">
        <v>1338</v>
      </c>
      <c r="E510">
        <v>21</v>
      </c>
      <c r="H510" s="11">
        <v>7200</v>
      </c>
      <c r="I510">
        <v>177696</v>
      </c>
      <c r="J510" s="41">
        <v>374400</v>
      </c>
      <c r="K510" s="40">
        <f t="shared" si="29"/>
        <v>441792</v>
      </c>
      <c r="L510" s="42" cm="1">
        <f t="array" ref="L510">_xlfn.IFS(K510&gt;300000,0.47,K510&gt;60000,0.45,K510&gt;35200,0.3,K510&gt;20200,0.24,K510&gt;=0,0.19)</f>
        <v>0.47</v>
      </c>
      <c r="M510" s="40">
        <f t="shared" si="30"/>
        <v>234149.76000000001</v>
      </c>
      <c r="N510" s="28">
        <f t="shared" si="31"/>
        <v>4884363.9935999997</v>
      </c>
      <c r="O510" s="28">
        <f t="shared" si="32"/>
        <v>6404938.2306165202</v>
      </c>
      <c r="P510">
        <v>21</v>
      </c>
      <c r="Q510" t="s">
        <v>38</v>
      </c>
      <c r="R510" t="s">
        <v>677</v>
      </c>
    </row>
    <row r="511" spans="1:18" x14ac:dyDescent="0.45">
      <c r="A511">
        <v>1529</v>
      </c>
      <c r="B511" t="s">
        <v>790</v>
      </c>
      <c r="C511" t="s">
        <v>1401</v>
      </c>
      <c r="D511" t="s">
        <v>1420</v>
      </c>
      <c r="E511">
        <v>18</v>
      </c>
      <c r="H511" s="11">
        <v>7200</v>
      </c>
      <c r="I511">
        <v>177696</v>
      </c>
      <c r="J511" s="41">
        <v>374400</v>
      </c>
      <c r="K511" s="40">
        <f t="shared" si="29"/>
        <v>441792</v>
      </c>
      <c r="L511" s="42" cm="1">
        <f t="array" ref="L511">_xlfn.IFS(K511&gt;300000,0.47,K511&gt;60000,0.45,K511&gt;35200,0.3,K511&gt;20200,0.24,K511&gt;=0,0.19)</f>
        <v>0.47</v>
      </c>
      <c r="M511" s="40">
        <f t="shared" si="30"/>
        <v>234149.76000000001</v>
      </c>
      <c r="N511" s="28">
        <f t="shared" si="31"/>
        <v>4884363.9935999997</v>
      </c>
      <c r="O511" s="28">
        <f t="shared" si="32"/>
        <v>6404938.2306165202</v>
      </c>
      <c r="P511">
        <v>26</v>
      </c>
      <c r="Q511" t="s">
        <v>26</v>
      </c>
      <c r="R511" t="s">
        <v>677</v>
      </c>
    </row>
    <row r="512" spans="1:18" x14ac:dyDescent="0.45">
      <c r="A512">
        <v>1621</v>
      </c>
      <c r="B512" t="s">
        <v>1966</v>
      </c>
      <c r="C512" t="s">
        <v>2069</v>
      </c>
      <c r="D512" t="s">
        <v>2124</v>
      </c>
      <c r="E512">
        <v>12</v>
      </c>
      <c r="H512" s="11">
        <v>7200</v>
      </c>
      <c r="J512" s="41">
        <v>374400</v>
      </c>
      <c r="K512" s="40">
        <f t="shared" si="29"/>
        <v>441792</v>
      </c>
      <c r="L512" s="42" cm="1">
        <f t="array" ref="L512">_xlfn.IFS(K512&gt;300000,0.47,K512&gt;60000,0.45,K512&gt;35200,0.3,K512&gt;20200,0.24,K512&gt;=0,0.19)</f>
        <v>0.47</v>
      </c>
      <c r="M512" s="40">
        <f t="shared" si="30"/>
        <v>234149.76000000001</v>
      </c>
      <c r="N512" s="28">
        <f t="shared" si="31"/>
        <v>4884363.9935999997</v>
      </c>
      <c r="O512" s="28">
        <f t="shared" si="32"/>
        <v>6404938.2306165202</v>
      </c>
      <c r="P512">
        <v>31</v>
      </c>
      <c r="Q512" t="s">
        <v>28</v>
      </c>
      <c r="R512" t="s">
        <v>1344</v>
      </c>
    </row>
    <row r="513" spans="1:18" x14ac:dyDescent="0.45">
      <c r="A513">
        <v>1397</v>
      </c>
      <c r="B513" t="s">
        <v>1966</v>
      </c>
      <c r="C513" t="s">
        <v>1260</v>
      </c>
      <c r="D513" t="s">
        <v>1277</v>
      </c>
      <c r="E513">
        <v>18</v>
      </c>
      <c r="H513" s="11">
        <v>7100</v>
      </c>
      <c r="I513">
        <v>175228</v>
      </c>
      <c r="J513" s="41">
        <v>369200</v>
      </c>
      <c r="K513" s="40">
        <f t="shared" si="29"/>
        <v>435656</v>
      </c>
      <c r="L513" s="42" cm="1">
        <f t="array" ref="L513">_xlfn.IFS(K513&gt;300000,0.47,K513&gt;60000,0.45,K513&gt;35200,0.3,K513&gt;20200,0.24,K513&gt;=0,0.19)</f>
        <v>0.47</v>
      </c>
      <c r="M513" s="40">
        <f t="shared" si="30"/>
        <v>230897.68000000002</v>
      </c>
      <c r="N513" s="28">
        <f t="shared" si="31"/>
        <v>4816525.6048000008</v>
      </c>
      <c r="O513" s="28">
        <f t="shared" si="32"/>
        <v>6315980.7551912926</v>
      </c>
      <c r="P513">
        <v>23</v>
      </c>
      <c r="Q513" t="s">
        <v>952</v>
      </c>
      <c r="R513" t="s">
        <v>677</v>
      </c>
    </row>
    <row r="514" spans="1:18" x14ac:dyDescent="0.45">
      <c r="A514">
        <v>1398</v>
      </c>
      <c r="B514" t="s">
        <v>1966</v>
      </c>
      <c r="C514" t="s">
        <v>1260</v>
      </c>
      <c r="D514" t="s">
        <v>1278</v>
      </c>
      <c r="E514">
        <v>19</v>
      </c>
      <c r="H514" s="11">
        <v>7100</v>
      </c>
      <c r="I514">
        <v>175228</v>
      </c>
      <c r="J514" s="41">
        <v>369200</v>
      </c>
      <c r="K514" s="40">
        <f t="shared" ref="K514:K577" si="33">J514*$T$5</f>
        <v>435656</v>
      </c>
      <c r="L514" s="42" cm="1">
        <f t="array" ref="L514">_xlfn.IFS(K514&gt;300000,0.47,K514&gt;60000,0.45,K514&gt;35200,0.3,K514&gt;20200,0.24,K514&gt;=0,0.19)</f>
        <v>0.47</v>
      </c>
      <c r="M514" s="40">
        <f t="shared" ref="M514:M577" si="34">K514*(1-L514)</f>
        <v>230897.68000000002</v>
      </c>
      <c r="N514" s="28">
        <f t="shared" ref="N514:N577" si="35">M514*$T$7</f>
        <v>4816525.6048000008</v>
      </c>
      <c r="O514" s="28">
        <f t="shared" ref="O514:O577" si="36">M514*$T$10*$T$7</f>
        <v>6315980.7551912926</v>
      </c>
      <c r="P514">
        <v>21</v>
      </c>
      <c r="Q514" t="s">
        <v>978</v>
      </c>
      <c r="R514" t="s">
        <v>886</v>
      </c>
    </row>
    <row r="515" spans="1:18" x14ac:dyDescent="0.45">
      <c r="A515">
        <v>1131</v>
      </c>
      <c r="B515" t="s">
        <v>790</v>
      </c>
      <c r="C515" t="s">
        <v>941</v>
      </c>
      <c r="D515" t="s">
        <v>979</v>
      </c>
      <c r="E515">
        <v>24</v>
      </c>
      <c r="H515" s="11">
        <v>7100</v>
      </c>
      <c r="I515">
        <v>175228</v>
      </c>
      <c r="J515" s="41">
        <v>369200</v>
      </c>
      <c r="K515" s="40">
        <f t="shared" si="33"/>
        <v>435656</v>
      </c>
      <c r="L515" s="42" cm="1">
        <f t="array" ref="L515">_xlfn.IFS(K515&gt;300000,0.47,K515&gt;60000,0.45,K515&gt;35200,0.3,K515&gt;20200,0.24,K515&gt;=0,0.19)</f>
        <v>0.47</v>
      </c>
      <c r="M515" s="40">
        <f t="shared" si="34"/>
        <v>230897.68000000002</v>
      </c>
      <c r="N515" s="28">
        <f t="shared" si="35"/>
        <v>4816525.6048000008</v>
      </c>
      <c r="O515" s="28">
        <f t="shared" si="36"/>
        <v>6315980.7551912926</v>
      </c>
      <c r="P515">
        <v>20</v>
      </c>
      <c r="Q515" t="s">
        <v>980</v>
      </c>
      <c r="R515" t="s">
        <v>677</v>
      </c>
    </row>
    <row r="516" spans="1:18" x14ac:dyDescent="0.45">
      <c r="A516">
        <v>1496</v>
      </c>
      <c r="B516" t="s">
        <v>790</v>
      </c>
      <c r="C516" t="s">
        <v>1371</v>
      </c>
      <c r="D516" t="s">
        <v>1384</v>
      </c>
      <c r="E516">
        <v>11</v>
      </c>
      <c r="H516" s="11">
        <v>7100</v>
      </c>
      <c r="I516">
        <v>175228</v>
      </c>
      <c r="J516" s="41">
        <v>369200</v>
      </c>
      <c r="K516" s="40">
        <f t="shared" si="33"/>
        <v>435656</v>
      </c>
      <c r="L516" s="42" cm="1">
        <f t="array" ref="L516">_xlfn.IFS(K516&gt;300000,0.47,K516&gt;60000,0.45,K516&gt;35200,0.3,K516&gt;20200,0.24,K516&gt;=0,0.19)</f>
        <v>0.47</v>
      </c>
      <c r="M516" s="40">
        <f t="shared" si="34"/>
        <v>230897.68000000002</v>
      </c>
      <c r="N516" s="28">
        <f t="shared" si="35"/>
        <v>4816525.6048000008</v>
      </c>
      <c r="O516" s="28">
        <f t="shared" si="36"/>
        <v>6315980.7551912926</v>
      </c>
      <c r="P516">
        <v>33</v>
      </c>
      <c r="Q516" t="s">
        <v>26</v>
      </c>
      <c r="R516" t="s">
        <v>677</v>
      </c>
    </row>
    <row r="517" spans="1:18" x14ac:dyDescent="0.45">
      <c r="A517">
        <v>1570</v>
      </c>
      <c r="B517" t="s">
        <v>790</v>
      </c>
      <c r="C517" t="s">
        <v>2063</v>
      </c>
      <c r="D517" t="s">
        <v>2044</v>
      </c>
      <c r="E517">
        <v>13</v>
      </c>
      <c r="H517" s="11">
        <v>7100</v>
      </c>
      <c r="J517" s="41">
        <v>369200</v>
      </c>
      <c r="K517" s="40">
        <f t="shared" si="33"/>
        <v>435656</v>
      </c>
      <c r="L517" s="42" cm="1">
        <f t="array" ref="L517">_xlfn.IFS(K517&gt;300000,0.47,K517&gt;60000,0.45,K517&gt;35200,0.3,K517&gt;20200,0.24,K517&gt;=0,0.19)</f>
        <v>0.47</v>
      </c>
      <c r="M517" s="40">
        <f t="shared" si="34"/>
        <v>230897.68000000002</v>
      </c>
      <c r="N517" s="28">
        <f t="shared" si="35"/>
        <v>4816525.6048000008</v>
      </c>
      <c r="O517" s="28">
        <f t="shared" si="36"/>
        <v>6315980.7551912926</v>
      </c>
      <c r="P517">
        <v>29</v>
      </c>
      <c r="Q517" t="s">
        <v>70</v>
      </c>
      <c r="R517" t="s">
        <v>1053</v>
      </c>
    </row>
    <row r="518" spans="1:18" x14ac:dyDescent="0.45">
      <c r="A518">
        <v>1600</v>
      </c>
      <c r="B518" t="s">
        <v>1966</v>
      </c>
      <c r="C518" t="s">
        <v>1260</v>
      </c>
      <c r="D518" t="s">
        <v>1277</v>
      </c>
      <c r="E518">
        <v>18</v>
      </c>
      <c r="H518" s="11">
        <v>7100</v>
      </c>
      <c r="J518" s="41">
        <v>369200</v>
      </c>
      <c r="K518" s="40">
        <f t="shared" si="33"/>
        <v>435656</v>
      </c>
      <c r="L518" s="42" cm="1">
        <f t="array" ref="L518">_xlfn.IFS(K518&gt;300000,0.47,K518&gt;60000,0.45,K518&gt;35200,0.3,K518&gt;20200,0.24,K518&gt;=0,0.19)</f>
        <v>0.47</v>
      </c>
      <c r="M518" s="40">
        <f t="shared" si="34"/>
        <v>230897.68000000002</v>
      </c>
      <c r="N518" s="28">
        <f t="shared" si="35"/>
        <v>4816525.6048000008</v>
      </c>
      <c r="O518" s="28">
        <f t="shared" si="36"/>
        <v>6315980.7551912926</v>
      </c>
      <c r="P518">
        <v>23</v>
      </c>
      <c r="Q518" t="s">
        <v>952</v>
      </c>
      <c r="R518" t="s">
        <v>677</v>
      </c>
    </row>
    <row r="519" spans="1:18" x14ac:dyDescent="0.45">
      <c r="A519">
        <v>1601</v>
      </c>
      <c r="B519" t="s">
        <v>1966</v>
      </c>
      <c r="C519" t="s">
        <v>1260</v>
      </c>
      <c r="D519" t="s">
        <v>1278</v>
      </c>
      <c r="E519">
        <v>19</v>
      </c>
      <c r="H519" s="11">
        <v>7100</v>
      </c>
      <c r="J519" s="41">
        <v>369200</v>
      </c>
      <c r="K519" s="40">
        <f t="shared" si="33"/>
        <v>435656</v>
      </c>
      <c r="L519" s="42" cm="1">
        <f t="array" ref="L519">_xlfn.IFS(K519&gt;300000,0.47,K519&gt;60000,0.45,K519&gt;35200,0.3,K519&gt;20200,0.24,K519&gt;=0,0.19)</f>
        <v>0.47</v>
      </c>
      <c r="M519" s="40">
        <f t="shared" si="34"/>
        <v>230897.68000000002</v>
      </c>
      <c r="N519" s="28">
        <f t="shared" si="35"/>
        <v>4816525.6048000008</v>
      </c>
      <c r="O519" s="28">
        <f t="shared" si="36"/>
        <v>6315980.7551912926</v>
      </c>
      <c r="P519">
        <v>21</v>
      </c>
      <c r="Q519" t="s">
        <v>978</v>
      </c>
      <c r="R519" t="s">
        <v>886</v>
      </c>
    </row>
    <row r="520" spans="1:18" x14ac:dyDescent="0.45">
      <c r="A520">
        <v>1712</v>
      </c>
      <c r="B520" t="s">
        <v>1966</v>
      </c>
      <c r="C520" t="s">
        <v>2073</v>
      </c>
      <c r="D520" t="s">
        <v>1937</v>
      </c>
      <c r="E520">
        <v>5</v>
      </c>
      <c r="H520" s="11">
        <v>7100</v>
      </c>
      <c r="J520" s="41">
        <v>369200</v>
      </c>
      <c r="K520" s="40">
        <f t="shared" si="33"/>
        <v>435656</v>
      </c>
      <c r="L520" s="42" cm="1">
        <f t="array" ref="L520">_xlfn.IFS(K520&gt;300000,0.47,K520&gt;60000,0.45,K520&gt;35200,0.3,K520&gt;20200,0.24,K520&gt;=0,0.19)</f>
        <v>0.47</v>
      </c>
      <c r="M520" s="40">
        <f t="shared" si="34"/>
        <v>230897.68000000002</v>
      </c>
      <c r="N520" s="28">
        <f t="shared" si="35"/>
        <v>4816525.6048000008</v>
      </c>
      <c r="O520" s="28">
        <f t="shared" si="36"/>
        <v>6315980.7551912926</v>
      </c>
      <c r="P520">
        <v>27</v>
      </c>
      <c r="Q520" t="s">
        <v>24</v>
      </c>
      <c r="R520" t="s">
        <v>677</v>
      </c>
    </row>
    <row r="521" spans="1:18" x14ac:dyDescent="0.45">
      <c r="A521">
        <v>1399</v>
      </c>
      <c r="B521" t="s">
        <v>1966</v>
      </c>
      <c r="C521" t="s">
        <v>1260</v>
      </c>
      <c r="D521" t="s">
        <v>1279</v>
      </c>
      <c r="E521">
        <v>20</v>
      </c>
      <c r="H521" s="11">
        <v>7000</v>
      </c>
      <c r="I521">
        <v>172760</v>
      </c>
      <c r="J521" s="41">
        <v>364000</v>
      </c>
      <c r="K521" s="40">
        <f t="shared" si="33"/>
        <v>429520</v>
      </c>
      <c r="L521" s="42" cm="1">
        <f t="array" ref="L521">_xlfn.IFS(K521&gt;300000,0.47,K521&gt;60000,0.45,K521&gt;35200,0.3,K521&gt;20200,0.24,K521&gt;=0,0.19)</f>
        <v>0.47</v>
      </c>
      <c r="M521" s="40">
        <f t="shared" si="34"/>
        <v>227645.6</v>
      </c>
      <c r="N521" s="28">
        <f t="shared" si="35"/>
        <v>4748687.216</v>
      </c>
      <c r="O521" s="28">
        <f t="shared" si="36"/>
        <v>6227023.2797660613</v>
      </c>
      <c r="P521">
        <v>29</v>
      </c>
      <c r="Q521" t="s">
        <v>943</v>
      </c>
      <c r="R521" t="s">
        <v>677</v>
      </c>
    </row>
    <row r="522" spans="1:18" x14ac:dyDescent="0.45">
      <c r="A522">
        <v>1153</v>
      </c>
      <c r="B522" t="s">
        <v>790</v>
      </c>
      <c r="C522" t="s">
        <v>983</v>
      </c>
      <c r="D522" t="s">
        <v>1005</v>
      </c>
      <c r="E522">
        <v>20</v>
      </c>
      <c r="H522" s="11">
        <v>7000</v>
      </c>
      <c r="I522">
        <v>172760</v>
      </c>
      <c r="J522" s="41">
        <v>364000</v>
      </c>
      <c r="K522" s="40">
        <f t="shared" si="33"/>
        <v>429520</v>
      </c>
      <c r="L522" s="42" cm="1">
        <f t="array" ref="L522">_xlfn.IFS(K522&gt;300000,0.47,K522&gt;60000,0.45,K522&gt;35200,0.3,K522&gt;20200,0.24,K522&gt;=0,0.19)</f>
        <v>0.47</v>
      </c>
      <c r="M522" s="40">
        <f t="shared" si="34"/>
        <v>227645.6</v>
      </c>
      <c r="N522" s="28">
        <f t="shared" si="35"/>
        <v>4748687.216</v>
      </c>
      <c r="O522" s="28">
        <f t="shared" si="36"/>
        <v>6227023.2797660613</v>
      </c>
      <c r="P522">
        <v>31</v>
      </c>
      <c r="Q522" t="s">
        <v>38</v>
      </c>
      <c r="R522" t="s">
        <v>106</v>
      </c>
    </row>
    <row r="523" spans="1:18" x14ac:dyDescent="0.45">
      <c r="A523">
        <v>1196</v>
      </c>
      <c r="B523" t="s">
        <v>790</v>
      </c>
      <c r="C523" t="s">
        <v>1033</v>
      </c>
      <c r="D523" t="s">
        <v>1052</v>
      </c>
      <c r="E523">
        <v>18</v>
      </c>
      <c r="H523" s="11">
        <v>7000</v>
      </c>
      <c r="I523">
        <v>172760</v>
      </c>
      <c r="J523" s="41">
        <v>364000</v>
      </c>
      <c r="K523" s="40">
        <f t="shared" si="33"/>
        <v>429520</v>
      </c>
      <c r="L523" s="42" cm="1">
        <f t="array" ref="L523">_xlfn.IFS(K523&gt;300000,0.47,K523&gt;60000,0.45,K523&gt;35200,0.3,K523&gt;20200,0.24,K523&gt;=0,0.19)</f>
        <v>0.47</v>
      </c>
      <c r="M523" s="40">
        <f t="shared" si="34"/>
        <v>227645.6</v>
      </c>
      <c r="N523" s="28">
        <f t="shared" si="35"/>
        <v>4748687.216</v>
      </c>
      <c r="O523" s="28">
        <f t="shared" si="36"/>
        <v>6227023.2797660613</v>
      </c>
      <c r="P523">
        <v>23</v>
      </c>
      <c r="Q523" t="s">
        <v>26</v>
      </c>
      <c r="R523" t="s">
        <v>1053</v>
      </c>
    </row>
    <row r="524" spans="1:18" x14ac:dyDescent="0.45">
      <c r="A524">
        <v>1244</v>
      </c>
      <c r="B524" t="s">
        <v>790</v>
      </c>
      <c r="C524" t="s">
        <v>1087</v>
      </c>
      <c r="D524" t="s">
        <v>1104</v>
      </c>
      <c r="E524">
        <v>18</v>
      </c>
      <c r="H524" s="11">
        <v>7000</v>
      </c>
      <c r="I524">
        <v>172760</v>
      </c>
      <c r="J524" s="41">
        <v>364000</v>
      </c>
      <c r="K524" s="40">
        <f t="shared" si="33"/>
        <v>429520</v>
      </c>
      <c r="L524" s="42" cm="1">
        <f t="array" ref="L524">_xlfn.IFS(K524&gt;300000,0.47,K524&gt;60000,0.45,K524&gt;35200,0.3,K524&gt;20200,0.24,K524&gt;=0,0.19)</f>
        <v>0.47</v>
      </c>
      <c r="M524" s="40">
        <f t="shared" si="34"/>
        <v>227645.6</v>
      </c>
      <c r="N524" s="28">
        <f t="shared" si="35"/>
        <v>4748687.216</v>
      </c>
      <c r="O524" s="28">
        <f t="shared" si="36"/>
        <v>6227023.2797660613</v>
      </c>
      <c r="P524">
        <v>33</v>
      </c>
      <c r="Q524" t="s">
        <v>26</v>
      </c>
      <c r="R524" t="s">
        <v>677</v>
      </c>
    </row>
    <row r="525" spans="1:18" x14ac:dyDescent="0.45">
      <c r="A525">
        <v>1317</v>
      </c>
      <c r="B525" t="s">
        <v>790</v>
      </c>
      <c r="C525" t="s">
        <v>1173</v>
      </c>
      <c r="D525" t="s">
        <v>1189</v>
      </c>
      <c r="E525">
        <v>13</v>
      </c>
      <c r="H525" s="11">
        <v>7000</v>
      </c>
      <c r="I525">
        <v>172760</v>
      </c>
      <c r="J525" s="41">
        <v>364000</v>
      </c>
      <c r="K525" s="40">
        <f t="shared" si="33"/>
        <v>429520</v>
      </c>
      <c r="L525" s="42" cm="1">
        <f t="array" ref="L525">_xlfn.IFS(K525&gt;300000,0.47,K525&gt;60000,0.45,K525&gt;35200,0.3,K525&gt;20200,0.24,K525&gt;=0,0.19)</f>
        <v>0.47</v>
      </c>
      <c r="M525" s="40">
        <f t="shared" si="34"/>
        <v>227645.6</v>
      </c>
      <c r="N525" s="28">
        <f t="shared" si="35"/>
        <v>4748687.216</v>
      </c>
      <c r="O525" s="28">
        <f t="shared" si="36"/>
        <v>6227023.2797660613</v>
      </c>
      <c r="P525">
        <v>27</v>
      </c>
      <c r="Q525" t="s">
        <v>66</v>
      </c>
      <c r="R525" t="s">
        <v>677</v>
      </c>
    </row>
    <row r="526" spans="1:18" x14ac:dyDescent="0.45">
      <c r="A526">
        <v>1349</v>
      </c>
      <c r="B526" t="s">
        <v>790</v>
      </c>
      <c r="C526" t="s">
        <v>1203</v>
      </c>
      <c r="D526" t="s">
        <v>1224</v>
      </c>
      <c r="E526">
        <v>19</v>
      </c>
      <c r="H526" s="11">
        <v>7000</v>
      </c>
      <c r="I526">
        <v>172760</v>
      </c>
      <c r="J526" s="41">
        <v>364000</v>
      </c>
      <c r="K526" s="40">
        <f t="shared" si="33"/>
        <v>429520</v>
      </c>
      <c r="L526" s="42" cm="1">
        <f t="array" ref="L526">_xlfn.IFS(K526&gt;300000,0.47,K526&gt;60000,0.45,K526&gt;35200,0.3,K526&gt;20200,0.24,K526&gt;=0,0.19)</f>
        <v>0.47</v>
      </c>
      <c r="M526" s="40">
        <f t="shared" si="34"/>
        <v>227645.6</v>
      </c>
      <c r="N526" s="28">
        <f t="shared" si="35"/>
        <v>4748687.216</v>
      </c>
      <c r="O526" s="28">
        <f t="shared" si="36"/>
        <v>6227023.2797660613</v>
      </c>
      <c r="P526">
        <v>26</v>
      </c>
      <c r="Q526" t="s">
        <v>955</v>
      </c>
      <c r="R526" t="s">
        <v>677</v>
      </c>
    </row>
    <row r="527" spans="1:18" x14ac:dyDescent="0.45">
      <c r="A527">
        <v>1455</v>
      </c>
      <c r="B527" t="s">
        <v>790</v>
      </c>
      <c r="C527" t="s">
        <v>1316</v>
      </c>
      <c r="D527" t="s">
        <v>1339</v>
      </c>
      <c r="E527">
        <v>22</v>
      </c>
      <c r="H527" s="11">
        <v>7000</v>
      </c>
      <c r="I527">
        <v>172760</v>
      </c>
      <c r="J527" s="41">
        <v>364000</v>
      </c>
      <c r="K527" s="40">
        <f t="shared" si="33"/>
        <v>429520</v>
      </c>
      <c r="L527" s="42" cm="1">
        <f t="array" ref="L527">_xlfn.IFS(K527&gt;300000,0.47,K527&gt;60000,0.45,K527&gt;35200,0.3,K527&gt;20200,0.24,K527&gt;=0,0.19)</f>
        <v>0.47</v>
      </c>
      <c r="M527" s="40">
        <f t="shared" si="34"/>
        <v>227645.6</v>
      </c>
      <c r="N527" s="28">
        <f t="shared" si="35"/>
        <v>4748687.216</v>
      </c>
      <c r="O527" s="28">
        <f t="shared" si="36"/>
        <v>6227023.2797660613</v>
      </c>
      <c r="P527">
        <v>22</v>
      </c>
      <c r="Q527" t="s">
        <v>96</v>
      </c>
      <c r="R527" t="s">
        <v>886</v>
      </c>
    </row>
    <row r="528" spans="1:18" x14ac:dyDescent="0.45">
      <c r="A528">
        <v>1602</v>
      </c>
      <c r="B528" t="s">
        <v>1966</v>
      </c>
      <c r="C528" t="s">
        <v>1260</v>
      </c>
      <c r="D528" t="s">
        <v>1279</v>
      </c>
      <c r="E528">
        <v>20</v>
      </c>
      <c r="H528" s="11">
        <v>7000</v>
      </c>
      <c r="J528" s="41">
        <v>364000</v>
      </c>
      <c r="K528" s="40">
        <f t="shared" si="33"/>
        <v>429520</v>
      </c>
      <c r="L528" s="42" cm="1">
        <f t="array" ref="L528">_xlfn.IFS(K528&gt;300000,0.47,K528&gt;60000,0.45,K528&gt;35200,0.3,K528&gt;20200,0.24,K528&gt;=0,0.19)</f>
        <v>0.47</v>
      </c>
      <c r="M528" s="40">
        <f t="shared" si="34"/>
        <v>227645.6</v>
      </c>
      <c r="N528" s="28">
        <f t="shared" si="35"/>
        <v>4748687.216</v>
      </c>
      <c r="O528" s="28">
        <f t="shared" si="36"/>
        <v>6227023.2797660613</v>
      </c>
      <c r="P528">
        <v>29</v>
      </c>
      <c r="Q528" t="s">
        <v>943</v>
      </c>
      <c r="R528" t="s">
        <v>677</v>
      </c>
    </row>
    <row r="529" spans="1:18" x14ac:dyDescent="0.45">
      <c r="A529">
        <v>1786</v>
      </c>
      <c r="B529" t="s">
        <v>1966</v>
      </c>
      <c r="C529" t="s">
        <v>1985</v>
      </c>
      <c r="D529" t="s">
        <v>2268</v>
      </c>
      <c r="E529">
        <v>6</v>
      </c>
      <c r="H529" s="11">
        <v>7000</v>
      </c>
      <c r="J529" s="41">
        <v>364000</v>
      </c>
      <c r="K529" s="40">
        <f t="shared" si="33"/>
        <v>429520</v>
      </c>
      <c r="L529" s="42" cm="1">
        <f t="array" ref="L529">_xlfn.IFS(K529&gt;300000,0.47,K529&gt;60000,0.45,K529&gt;35200,0.3,K529&gt;20200,0.24,K529&gt;=0,0.19)</f>
        <v>0.47</v>
      </c>
      <c r="M529" s="40">
        <f t="shared" si="34"/>
        <v>227645.6</v>
      </c>
      <c r="N529" s="28">
        <f t="shared" si="35"/>
        <v>4748687.216</v>
      </c>
      <c r="O529" s="28">
        <f t="shared" si="36"/>
        <v>6227023.2797660613</v>
      </c>
      <c r="P529">
        <v>25</v>
      </c>
      <c r="Q529" t="s">
        <v>43</v>
      </c>
      <c r="R529" t="s">
        <v>18</v>
      </c>
    </row>
    <row r="530" spans="1:18" x14ac:dyDescent="0.45">
      <c r="A530">
        <v>1021</v>
      </c>
      <c r="B530" t="s">
        <v>790</v>
      </c>
      <c r="C530" t="s">
        <v>824</v>
      </c>
      <c r="D530" t="s">
        <v>838</v>
      </c>
      <c r="E530">
        <v>14</v>
      </c>
      <c r="H530" s="11">
        <v>6900</v>
      </c>
      <c r="I530">
        <v>170292</v>
      </c>
      <c r="J530" s="41">
        <v>358800</v>
      </c>
      <c r="K530" s="40">
        <f t="shared" si="33"/>
        <v>423384</v>
      </c>
      <c r="L530" s="42" cm="1">
        <f t="array" ref="L530">_xlfn.IFS(K530&gt;300000,0.47,K530&gt;60000,0.45,K530&gt;35200,0.3,K530&gt;20200,0.24,K530&gt;=0,0.19)</f>
        <v>0.47</v>
      </c>
      <c r="M530" s="40">
        <f t="shared" si="34"/>
        <v>224393.52000000002</v>
      </c>
      <c r="N530" s="28">
        <f t="shared" si="35"/>
        <v>4680848.8272000002</v>
      </c>
      <c r="O530" s="28">
        <f t="shared" si="36"/>
        <v>6138065.8043408329</v>
      </c>
      <c r="P530">
        <v>24</v>
      </c>
      <c r="Q530" t="s">
        <v>26</v>
      </c>
      <c r="R530" t="s">
        <v>451</v>
      </c>
    </row>
    <row r="531" spans="1:18" x14ac:dyDescent="0.45">
      <c r="A531">
        <v>1154</v>
      </c>
      <c r="B531" t="s">
        <v>790</v>
      </c>
      <c r="C531" t="s">
        <v>983</v>
      </c>
      <c r="D531" t="s">
        <v>1006</v>
      </c>
      <c r="E531">
        <v>21</v>
      </c>
      <c r="H531" s="11">
        <v>6900</v>
      </c>
      <c r="I531">
        <v>170292</v>
      </c>
      <c r="J531" s="41">
        <v>358800</v>
      </c>
      <c r="K531" s="40">
        <f t="shared" si="33"/>
        <v>423384</v>
      </c>
      <c r="L531" s="42" cm="1">
        <f t="array" ref="L531">_xlfn.IFS(K531&gt;300000,0.47,K531&gt;60000,0.45,K531&gt;35200,0.3,K531&gt;20200,0.24,K531&gt;=0,0.19)</f>
        <v>0.47</v>
      </c>
      <c r="M531" s="40">
        <f t="shared" si="34"/>
        <v>224393.52000000002</v>
      </c>
      <c r="N531" s="28">
        <f t="shared" si="35"/>
        <v>4680848.8272000002</v>
      </c>
      <c r="O531" s="28">
        <f t="shared" si="36"/>
        <v>6138065.8043408329</v>
      </c>
      <c r="P531">
        <v>21</v>
      </c>
      <c r="Q531" t="s">
        <v>50</v>
      </c>
      <c r="R531" t="s">
        <v>677</v>
      </c>
    </row>
    <row r="532" spans="1:18" x14ac:dyDescent="0.45">
      <c r="A532">
        <v>1668</v>
      </c>
      <c r="B532" t="s">
        <v>1966</v>
      </c>
      <c r="C532" t="s">
        <v>2071</v>
      </c>
      <c r="D532" t="s">
        <v>1281</v>
      </c>
      <c r="E532">
        <v>8</v>
      </c>
      <c r="H532" s="11">
        <v>6900</v>
      </c>
      <c r="J532" s="41">
        <v>358800</v>
      </c>
      <c r="K532" s="40">
        <f t="shared" si="33"/>
        <v>423384</v>
      </c>
      <c r="L532" s="42" cm="1">
        <f t="array" ref="L532">_xlfn.IFS(K532&gt;300000,0.47,K532&gt;60000,0.45,K532&gt;35200,0.3,K532&gt;20200,0.24,K532&gt;=0,0.19)</f>
        <v>0.47</v>
      </c>
      <c r="M532" s="40">
        <f t="shared" si="34"/>
        <v>224393.52000000002</v>
      </c>
      <c r="N532" s="28">
        <f t="shared" si="35"/>
        <v>4680848.8272000002</v>
      </c>
      <c r="O532" s="28">
        <f t="shared" si="36"/>
        <v>6138065.8043408329</v>
      </c>
      <c r="P532">
        <v>32</v>
      </c>
      <c r="Q532" t="s">
        <v>26</v>
      </c>
      <c r="R532" t="s">
        <v>677</v>
      </c>
    </row>
    <row r="533" spans="1:18" x14ac:dyDescent="0.45">
      <c r="A533">
        <v>1530</v>
      </c>
      <c r="B533" t="s">
        <v>790</v>
      </c>
      <c r="C533" t="s">
        <v>1401</v>
      </c>
      <c r="D533" t="s">
        <v>1421</v>
      </c>
      <c r="E533">
        <v>19</v>
      </c>
      <c r="H533" s="11">
        <v>6800</v>
      </c>
      <c r="I533">
        <v>167824</v>
      </c>
      <c r="J533" s="41">
        <v>353600</v>
      </c>
      <c r="K533" s="40">
        <f t="shared" si="33"/>
        <v>417248</v>
      </c>
      <c r="L533" s="42" cm="1">
        <f t="array" ref="L533">_xlfn.IFS(K533&gt;300000,0.47,K533&gt;60000,0.45,K533&gt;35200,0.3,K533&gt;20200,0.24,K533&gt;=0,0.19)</f>
        <v>0.47</v>
      </c>
      <c r="M533" s="40">
        <f t="shared" si="34"/>
        <v>221141.44</v>
      </c>
      <c r="N533" s="28">
        <f t="shared" si="35"/>
        <v>4613010.4384000003</v>
      </c>
      <c r="O533" s="28">
        <f t="shared" si="36"/>
        <v>6049108.3289156025</v>
      </c>
      <c r="P533">
        <v>28</v>
      </c>
      <c r="Q533" t="s">
        <v>20</v>
      </c>
      <c r="R533" t="s">
        <v>677</v>
      </c>
    </row>
    <row r="534" spans="1:18" x14ac:dyDescent="0.45">
      <c r="A534">
        <v>1571</v>
      </c>
      <c r="B534" t="s">
        <v>790</v>
      </c>
      <c r="C534" t="s">
        <v>2063</v>
      </c>
      <c r="D534" t="s">
        <v>2045</v>
      </c>
      <c r="E534">
        <v>14</v>
      </c>
      <c r="H534" s="11">
        <v>6800</v>
      </c>
      <c r="J534" s="41">
        <v>353600</v>
      </c>
      <c r="K534" s="40">
        <f t="shared" si="33"/>
        <v>417248</v>
      </c>
      <c r="L534" s="42" cm="1">
        <f t="array" ref="L534">_xlfn.IFS(K534&gt;300000,0.47,K534&gt;60000,0.45,K534&gt;35200,0.3,K534&gt;20200,0.24,K534&gt;=0,0.19)</f>
        <v>0.47</v>
      </c>
      <c r="M534" s="40">
        <f t="shared" si="34"/>
        <v>221141.44</v>
      </c>
      <c r="N534" s="28">
        <f t="shared" si="35"/>
        <v>4613010.4384000003</v>
      </c>
      <c r="O534" s="28">
        <f t="shared" si="36"/>
        <v>6049108.3289156025</v>
      </c>
      <c r="P534">
        <v>27</v>
      </c>
      <c r="Q534" t="s">
        <v>26</v>
      </c>
      <c r="R534" t="s">
        <v>451</v>
      </c>
    </row>
    <row r="535" spans="1:18" x14ac:dyDescent="0.45">
      <c r="A535">
        <v>1639</v>
      </c>
      <c r="B535" t="s">
        <v>1966</v>
      </c>
      <c r="C535" t="s">
        <v>2070</v>
      </c>
      <c r="D535" t="s">
        <v>2142</v>
      </c>
      <c r="E535">
        <v>6</v>
      </c>
      <c r="H535" s="11">
        <v>6800</v>
      </c>
      <c r="J535" s="41">
        <v>353600</v>
      </c>
      <c r="K535" s="40">
        <f t="shared" si="33"/>
        <v>417248</v>
      </c>
      <c r="L535" s="42" cm="1">
        <f t="array" ref="L535">_xlfn.IFS(K535&gt;300000,0.47,K535&gt;60000,0.45,K535&gt;35200,0.3,K535&gt;20200,0.24,K535&gt;=0,0.19)</f>
        <v>0.47</v>
      </c>
      <c r="M535" s="40">
        <f t="shared" si="34"/>
        <v>221141.44</v>
      </c>
      <c r="N535" s="28">
        <f t="shared" si="35"/>
        <v>4613010.4384000003</v>
      </c>
      <c r="O535" s="28">
        <f t="shared" si="36"/>
        <v>6049108.3289156025</v>
      </c>
      <c r="P535">
        <v>24</v>
      </c>
      <c r="Q535" t="s">
        <v>73</v>
      </c>
      <c r="R535" t="s">
        <v>677</v>
      </c>
    </row>
    <row r="536" spans="1:18" x14ac:dyDescent="0.45">
      <c r="A536">
        <v>1400</v>
      </c>
      <c r="B536" t="s">
        <v>1966</v>
      </c>
      <c r="C536" t="s">
        <v>1260</v>
      </c>
      <c r="D536" t="s">
        <v>855</v>
      </c>
      <c r="E536">
        <v>21</v>
      </c>
      <c r="H536" s="11">
        <v>6700</v>
      </c>
      <c r="I536">
        <v>165356</v>
      </c>
      <c r="J536" s="41">
        <v>348400</v>
      </c>
      <c r="K536" s="40">
        <f t="shared" si="33"/>
        <v>411112</v>
      </c>
      <c r="L536" s="42" cm="1">
        <f t="array" ref="L536">_xlfn.IFS(K536&gt;300000,0.47,K536&gt;60000,0.45,K536&gt;35200,0.3,K536&gt;20200,0.24,K536&gt;=0,0.19)</f>
        <v>0.47</v>
      </c>
      <c r="M536" s="40">
        <f t="shared" si="34"/>
        <v>217889.36000000002</v>
      </c>
      <c r="N536" s="28">
        <f t="shared" si="35"/>
        <v>4545172.0496000005</v>
      </c>
      <c r="O536" s="28">
        <f t="shared" si="36"/>
        <v>5960150.8534903741</v>
      </c>
      <c r="P536">
        <v>31</v>
      </c>
      <c r="Q536" t="s">
        <v>958</v>
      </c>
      <c r="R536" t="s">
        <v>677</v>
      </c>
    </row>
    <row r="537" spans="1:18" x14ac:dyDescent="0.45">
      <c r="A537">
        <v>1603</v>
      </c>
      <c r="B537" t="s">
        <v>1966</v>
      </c>
      <c r="C537" t="s">
        <v>1260</v>
      </c>
      <c r="D537" t="s">
        <v>855</v>
      </c>
      <c r="E537">
        <v>21</v>
      </c>
      <c r="H537" s="11">
        <v>6700</v>
      </c>
      <c r="J537" s="41">
        <v>348400</v>
      </c>
      <c r="K537" s="40">
        <f t="shared" si="33"/>
        <v>411112</v>
      </c>
      <c r="L537" s="42" cm="1">
        <f t="array" ref="L537">_xlfn.IFS(K537&gt;300000,0.47,K537&gt;60000,0.45,K537&gt;35200,0.3,K537&gt;20200,0.24,K537&gt;=0,0.19)</f>
        <v>0.47</v>
      </c>
      <c r="M537" s="40">
        <f t="shared" si="34"/>
        <v>217889.36000000002</v>
      </c>
      <c r="N537" s="28">
        <f t="shared" si="35"/>
        <v>4545172.0496000005</v>
      </c>
      <c r="O537" s="28">
        <f t="shared" si="36"/>
        <v>5960150.8534903741</v>
      </c>
      <c r="P537">
        <v>31</v>
      </c>
      <c r="Q537" t="s">
        <v>958</v>
      </c>
      <c r="R537" t="s">
        <v>677</v>
      </c>
    </row>
    <row r="538" spans="1:18" x14ac:dyDescent="0.45">
      <c r="A538">
        <v>1267</v>
      </c>
      <c r="B538" t="s">
        <v>1966</v>
      </c>
      <c r="C538" t="s">
        <v>1111</v>
      </c>
      <c r="D538" t="s">
        <v>1129</v>
      </c>
      <c r="E538">
        <v>17</v>
      </c>
      <c r="H538" s="11">
        <v>6600</v>
      </c>
      <c r="I538">
        <v>162888</v>
      </c>
      <c r="J538" s="41">
        <v>343200</v>
      </c>
      <c r="K538" s="40">
        <f t="shared" si="33"/>
        <v>404976</v>
      </c>
      <c r="L538" s="42" cm="1">
        <f t="array" ref="L538">_xlfn.IFS(K538&gt;300000,0.47,K538&gt;60000,0.45,K538&gt;35200,0.3,K538&gt;20200,0.24,K538&gt;=0,0.19)</f>
        <v>0.47</v>
      </c>
      <c r="M538" s="40">
        <f t="shared" si="34"/>
        <v>214637.28</v>
      </c>
      <c r="N538" s="28">
        <f t="shared" si="35"/>
        <v>4477333.6607999997</v>
      </c>
      <c r="O538" s="28">
        <f t="shared" si="36"/>
        <v>5871193.3780651437</v>
      </c>
      <c r="P538">
        <v>29</v>
      </c>
      <c r="Q538" t="s">
        <v>33</v>
      </c>
      <c r="R538" t="s">
        <v>677</v>
      </c>
    </row>
    <row r="539" spans="1:18" x14ac:dyDescent="0.45">
      <c r="A539">
        <v>1456</v>
      </c>
      <c r="B539" t="s">
        <v>790</v>
      </c>
      <c r="C539" t="s">
        <v>1316</v>
      </c>
      <c r="D539" t="s">
        <v>1340</v>
      </c>
      <c r="E539">
        <v>23</v>
      </c>
      <c r="H539" s="11">
        <v>6600</v>
      </c>
      <c r="I539">
        <v>162888</v>
      </c>
      <c r="J539" s="41">
        <v>343200</v>
      </c>
      <c r="K539" s="40">
        <f t="shared" si="33"/>
        <v>404976</v>
      </c>
      <c r="L539" s="42" cm="1">
        <f t="array" ref="L539">_xlfn.IFS(K539&gt;300000,0.47,K539&gt;60000,0.45,K539&gt;35200,0.3,K539&gt;20200,0.24,K539&gt;=0,0.19)</f>
        <v>0.47</v>
      </c>
      <c r="M539" s="40">
        <f t="shared" si="34"/>
        <v>214637.28</v>
      </c>
      <c r="N539" s="28">
        <f t="shared" si="35"/>
        <v>4477333.6607999997</v>
      </c>
      <c r="O539" s="28">
        <f t="shared" si="36"/>
        <v>5871193.3780651437</v>
      </c>
      <c r="P539">
        <v>23</v>
      </c>
      <c r="Q539" t="s">
        <v>72</v>
      </c>
      <c r="R539" t="s">
        <v>677</v>
      </c>
    </row>
    <row r="540" spans="1:18" x14ac:dyDescent="0.45">
      <c r="A540">
        <v>1497</v>
      </c>
      <c r="B540" t="s">
        <v>790</v>
      </c>
      <c r="C540" t="s">
        <v>1371</v>
      </c>
      <c r="D540" t="s">
        <v>1385</v>
      </c>
      <c r="E540">
        <v>12</v>
      </c>
      <c r="H540" s="11">
        <v>6600</v>
      </c>
      <c r="I540">
        <v>162888</v>
      </c>
      <c r="J540" s="41">
        <v>343200</v>
      </c>
      <c r="K540" s="40">
        <f t="shared" si="33"/>
        <v>404976</v>
      </c>
      <c r="L540" s="42" cm="1">
        <f t="array" ref="L540">_xlfn.IFS(K540&gt;300000,0.47,K540&gt;60000,0.45,K540&gt;35200,0.3,K540&gt;20200,0.24,K540&gt;=0,0.19)</f>
        <v>0.47</v>
      </c>
      <c r="M540" s="40">
        <f t="shared" si="34"/>
        <v>214637.28</v>
      </c>
      <c r="N540" s="28">
        <f t="shared" si="35"/>
        <v>4477333.6607999997</v>
      </c>
      <c r="O540" s="28">
        <f t="shared" si="36"/>
        <v>5871193.3780651437</v>
      </c>
      <c r="P540">
        <v>30</v>
      </c>
      <c r="Q540" t="s">
        <v>67</v>
      </c>
      <c r="R540" t="s">
        <v>677</v>
      </c>
    </row>
    <row r="541" spans="1:18" x14ac:dyDescent="0.45">
      <c r="A541">
        <v>1531</v>
      </c>
      <c r="B541" t="s">
        <v>790</v>
      </c>
      <c r="C541" t="s">
        <v>1401</v>
      </c>
      <c r="D541" t="s">
        <v>1422</v>
      </c>
      <c r="E541">
        <v>20</v>
      </c>
      <c r="H541" s="11">
        <v>6600</v>
      </c>
      <c r="I541">
        <v>162888</v>
      </c>
      <c r="J541" s="41">
        <v>343200</v>
      </c>
      <c r="K541" s="40">
        <f t="shared" si="33"/>
        <v>404976</v>
      </c>
      <c r="L541" s="42" cm="1">
        <f t="array" ref="L541">_xlfn.IFS(K541&gt;300000,0.47,K541&gt;60000,0.45,K541&gt;35200,0.3,K541&gt;20200,0.24,K541&gt;=0,0.19)</f>
        <v>0.47</v>
      </c>
      <c r="M541" s="40">
        <f t="shared" si="34"/>
        <v>214637.28</v>
      </c>
      <c r="N541" s="28">
        <f t="shared" si="35"/>
        <v>4477333.6607999997</v>
      </c>
      <c r="O541" s="28">
        <f t="shared" si="36"/>
        <v>5871193.3780651437</v>
      </c>
      <c r="P541">
        <v>25</v>
      </c>
      <c r="Q541" t="s">
        <v>73</v>
      </c>
      <c r="R541" t="s">
        <v>677</v>
      </c>
    </row>
    <row r="542" spans="1:18" x14ac:dyDescent="0.45">
      <c r="A542">
        <v>1166</v>
      </c>
      <c r="B542" t="s">
        <v>1966</v>
      </c>
      <c r="C542" t="s">
        <v>1007</v>
      </c>
      <c r="D542" t="s">
        <v>1019</v>
      </c>
      <c r="E542">
        <v>12</v>
      </c>
      <c r="H542" s="11">
        <v>6500</v>
      </c>
      <c r="I542">
        <v>160420</v>
      </c>
      <c r="J542" s="41">
        <v>338000</v>
      </c>
      <c r="K542" s="40">
        <f t="shared" si="33"/>
        <v>398840</v>
      </c>
      <c r="L542" s="42" cm="1">
        <f t="array" ref="L542">_xlfn.IFS(K542&gt;300000,0.47,K542&gt;60000,0.45,K542&gt;35200,0.3,K542&gt;20200,0.24,K542&gt;=0,0.19)</f>
        <v>0.47</v>
      </c>
      <c r="M542" s="40">
        <f t="shared" si="34"/>
        <v>211385.2</v>
      </c>
      <c r="N542" s="28">
        <f t="shared" si="35"/>
        <v>4409495.2719999999</v>
      </c>
      <c r="O542" s="28">
        <f t="shared" si="36"/>
        <v>5782235.9026399143</v>
      </c>
      <c r="P542">
        <v>27</v>
      </c>
      <c r="Q542" t="s">
        <v>50</v>
      </c>
      <c r="R542" t="s">
        <v>677</v>
      </c>
    </row>
    <row r="543" spans="1:18" x14ac:dyDescent="0.45">
      <c r="A543">
        <v>1268</v>
      </c>
      <c r="B543" t="s">
        <v>1966</v>
      </c>
      <c r="C543" t="s">
        <v>1111</v>
      </c>
      <c r="D543" t="s">
        <v>1130</v>
      </c>
      <c r="E543">
        <v>18</v>
      </c>
      <c r="H543" s="11">
        <v>6500</v>
      </c>
      <c r="I543">
        <v>160420</v>
      </c>
      <c r="J543" s="41">
        <v>338000</v>
      </c>
      <c r="K543" s="40">
        <f t="shared" si="33"/>
        <v>398840</v>
      </c>
      <c r="L543" s="42" cm="1">
        <f t="array" ref="L543">_xlfn.IFS(K543&gt;300000,0.47,K543&gt;60000,0.45,K543&gt;35200,0.3,K543&gt;20200,0.24,K543&gt;=0,0.19)</f>
        <v>0.47</v>
      </c>
      <c r="M543" s="40">
        <f t="shared" si="34"/>
        <v>211385.2</v>
      </c>
      <c r="N543" s="28">
        <f t="shared" si="35"/>
        <v>4409495.2719999999</v>
      </c>
      <c r="O543" s="28">
        <f t="shared" si="36"/>
        <v>5782235.9026399143</v>
      </c>
      <c r="P543">
        <v>37</v>
      </c>
      <c r="Q543" t="s">
        <v>28</v>
      </c>
      <c r="R543" t="s">
        <v>677</v>
      </c>
    </row>
    <row r="544" spans="1:18" x14ac:dyDescent="0.45">
      <c r="A544">
        <v>1007</v>
      </c>
      <c r="B544" t="s">
        <v>790</v>
      </c>
      <c r="C544" t="s">
        <v>791</v>
      </c>
      <c r="D544" t="s">
        <v>822</v>
      </c>
      <c r="E544">
        <v>25</v>
      </c>
      <c r="H544" s="11">
        <v>6500</v>
      </c>
      <c r="I544">
        <v>160420</v>
      </c>
      <c r="J544" s="41">
        <v>338000</v>
      </c>
      <c r="K544" s="40">
        <f t="shared" si="33"/>
        <v>398840</v>
      </c>
      <c r="L544" s="42" cm="1">
        <f t="array" ref="L544">_xlfn.IFS(K544&gt;300000,0.47,K544&gt;60000,0.45,K544&gt;35200,0.3,K544&gt;20200,0.24,K544&gt;=0,0.19)</f>
        <v>0.47</v>
      </c>
      <c r="M544" s="40">
        <f t="shared" si="34"/>
        <v>211385.2</v>
      </c>
      <c r="N544" s="28">
        <f t="shared" si="35"/>
        <v>4409495.2719999999</v>
      </c>
      <c r="O544" s="28">
        <f t="shared" si="36"/>
        <v>5782235.9026399143</v>
      </c>
      <c r="P544">
        <v>22</v>
      </c>
      <c r="Q544" t="s">
        <v>28</v>
      </c>
      <c r="R544" t="s">
        <v>823</v>
      </c>
    </row>
    <row r="545" spans="1:18" x14ac:dyDescent="0.45">
      <c r="A545">
        <v>1197</v>
      </c>
      <c r="B545" t="s">
        <v>790</v>
      </c>
      <c r="C545" t="s">
        <v>1033</v>
      </c>
      <c r="D545" t="s">
        <v>1054</v>
      </c>
      <c r="E545">
        <v>19</v>
      </c>
      <c r="H545" s="11">
        <v>6500</v>
      </c>
      <c r="I545">
        <v>160420</v>
      </c>
      <c r="J545" s="41">
        <v>338000</v>
      </c>
      <c r="K545" s="40">
        <f t="shared" si="33"/>
        <v>398840</v>
      </c>
      <c r="L545" s="42" cm="1">
        <f t="array" ref="L545">_xlfn.IFS(K545&gt;300000,0.47,K545&gt;60000,0.45,K545&gt;35200,0.3,K545&gt;20200,0.24,K545&gt;=0,0.19)</f>
        <v>0.47</v>
      </c>
      <c r="M545" s="40">
        <f t="shared" si="34"/>
        <v>211385.2</v>
      </c>
      <c r="N545" s="28">
        <f t="shared" si="35"/>
        <v>4409495.2719999999</v>
      </c>
      <c r="O545" s="28">
        <f t="shared" si="36"/>
        <v>5782235.9026399143</v>
      </c>
      <c r="P545">
        <v>23</v>
      </c>
      <c r="Q545" t="s">
        <v>72</v>
      </c>
      <c r="R545" t="s">
        <v>677</v>
      </c>
    </row>
    <row r="546" spans="1:18" x14ac:dyDescent="0.45">
      <c r="A546">
        <v>1640</v>
      </c>
      <c r="B546" t="s">
        <v>1966</v>
      </c>
      <c r="C546" t="s">
        <v>2070</v>
      </c>
      <c r="D546" t="s">
        <v>2143</v>
      </c>
      <c r="E546">
        <v>7</v>
      </c>
      <c r="H546" s="11">
        <v>6500</v>
      </c>
      <c r="J546" s="41">
        <v>338000</v>
      </c>
      <c r="K546" s="40">
        <f t="shared" si="33"/>
        <v>398840</v>
      </c>
      <c r="L546" s="42" cm="1">
        <f t="array" ref="L546">_xlfn.IFS(K546&gt;300000,0.47,K546&gt;60000,0.45,K546&gt;35200,0.3,K546&gt;20200,0.24,K546&gt;=0,0.19)</f>
        <v>0.47</v>
      </c>
      <c r="M546" s="40">
        <f t="shared" si="34"/>
        <v>211385.2</v>
      </c>
      <c r="N546" s="28">
        <f t="shared" si="35"/>
        <v>4409495.2719999999</v>
      </c>
      <c r="O546" s="28">
        <f t="shared" si="36"/>
        <v>5782235.9026399143</v>
      </c>
      <c r="P546">
        <v>30</v>
      </c>
      <c r="Q546" t="s">
        <v>45</v>
      </c>
      <c r="R546" t="s">
        <v>1053</v>
      </c>
    </row>
    <row r="547" spans="1:18" x14ac:dyDescent="0.45">
      <c r="A547">
        <v>1697</v>
      </c>
      <c r="B547" t="s">
        <v>1966</v>
      </c>
      <c r="C547" t="s">
        <v>2072</v>
      </c>
      <c r="D547" t="s">
        <v>2201</v>
      </c>
      <c r="E547">
        <v>12</v>
      </c>
      <c r="H547" s="11">
        <v>6500</v>
      </c>
      <c r="J547" s="41">
        <v>338000</v>
      </c>
      <c r="K547" s="40">
        <f t="shared" si="33"/>
        <v>398840</v>
      </c>
      <c r="L547" s="42" cm="1">
        <f t="array" ref="L547">_xlfn.IFS(K547&gt;300000,0.47,K547&gt;60000,0.45,K547&gt;35200,0.3,K547&gt;20200,0.24,K547&gt;=0,0.19)</f>
        <v>0.47</v>
      </c>
      <c r="M547" s="40">
        <f t="shared" si="34"/>
        <v>211385.2</v>
      </c>
      <c r="N547" s="28">
        <f t="shared" si="35"/>
        <v>4409495.2719999999</v>
      </c>
      <c r="O547" s="28">
        <f t="shared" si="36"/>
        <v>5782235.9026399143</v>
      </c>
      <c r="P547">
        <v>24</v>
      </c>
      <c r="Q547" t="s">
        <v>26</v>
      </c>
      <c r="R547" t="s">
        <v>677</v>
      </c>
    </row>
    <row r="548" spans="1:18" x14ac:dyDescent="0.45">
      <c r="A548">
        <v>1787</v>
      </c>
      <c r="B548" t="s">
        <v>1966</v>
      </c>
      <c r="C548" t="s">
        <v>1985</v>
      </c>
      <c r="D548" t="s">
        <v>2269</v>
      </c>
      <c r="E548">
        <v>7</v>
      </c>
      <c r="H548" s="11">
        <v>6500</v>
      </c>
      <c r="J548" s="41">
        <v>338000</v>
      </c>
      <c r="K548" s="40">
        <f t="shared" si="33"/>
        <v>398840</v>
      </c>
      <c r="L548" s="42" cm="1">
        <f t="array" ref="L548">_xlfn.IFS(K548&gt;300000,0.47,K548&gt;60000,0.45,K548&gt;35200,0.3,K548&gt;20200,0.24,K548&gt;=0,0.19)</f>
        <v>0.47</v>
      </c>
      <c r="M548" s="40">
        <f t="shared" si="34"/>
        <v>211385.2</v>
      </c>
      <c r="N548" s="28">
        <f t="shared" si="35"/>
        <v>4409495.2719999999</v>
      </c>
      <c r="O548" s="28">
        <f t="shared" si="36"/>
        <v>5782235.9026399143</v>
      </c>
      <c r="P548">
        <v>33</v>
      </c>
      <c r="Q548" t="s">
        <v>939</v>
      </c>
      <c r="R548" t="s">
        <v>677</v>
      </c>
    </row>
    <row r="549" spans="1:18" x14ac:dyDescent="0.45">
      <c r="A549">
        <v>1022</v>
      </c>
      <c r="B549" t="s">
        <v>790</v>
      </c>
      <c r="C549" t="s">
        <v>824</v>
      </c>
      <c r="D549" t="s">
        <v>839</v>
      </c>
      <c r="E549">
        <v>15</v>
      </c>
      <c r="H549" s="11">
        <v>6400</v>
      </c>
      <c r="I549">
        <v>157952</v>
      </c>
      <c r="J549" s="41">
        <v>332800</v>
      </c>
      <c r="K549" s="40">
        <f t="shared" si="33"/>
        <v>392704</v>
      </c>
      <c r="L549" s="42" cm="1">
        <f t="array" ref="L549">_xlfn.IFS(K549&gt;300000,0.47,K549&gt;60000,0.45,K549&gt;35200,0.3,K549&gt;20200,0.24,K549&gt;=0,0.19)</f>
        <v>0.47</v>
      </c>
      <c r="M549" s="40">
        <f t="shared" si="34"/>
        <v>208133.12000000002</v>
      </c>
      <c r="N549" s="28">
        <f t="shared" si="35"/>
        <v>4341656.8832</v>
      </c>
      <c r="O549" s="28">
        <f t="shared" si="36"/>
        <v>5693278.4272146858</v>
      </c>
      <c r="P549">
        <v>31</v>
      </c>
      <c r="Q549" t="s">
        <v>48</v>
      </c>
      <c r="R549" t="s">
        <v>677</v>
      </c>
    </row>
    <row r="550" spans="1:18" x14ac:dyDescent="0.45">
      <c r="A550">
        <v>1318</v>
      </c>
      <c r="B550" t="s">
        <v>790</v>
      </c>
      <c r="C550" t="s">
        <v>1173</v>
      </c>
      <c r="D550" t="s">
        <v>1190</v>
      </c>
      <c r="E550">
        <v>14</v>
      </c>
      <c r="H550" s="11">
        <v>6400</v>
      </c>
      <c r="I550">
        <v>157952</v>
      </c>
      <c r="J550" s="41">
        <v>332800</v>
      </c>
      <c r="K550" s="40">
        <f t="shared" si="33"/>
        <v>392704</v>
      </c>
      <c r="L550" s="42" cm="1">
        <f t="array" ref="L550">_xlfn.IFS(K550&gt;300000,0.47,K550&gt;60000,0.45,K550&gt;35200,0.3,K550&gt;20200,0.24,K550&gt;=0,0.19)</f>
        <v>0.47</v>
      </c>
      <c r="M550" s="40">
        <f t="shared" si="34"/>
        <v>208133.12000000002</v>
      </c>
      <c r="N550" s="28">
        <f t="shared" si="35"/>
        <v>4341656.8832</v>
      </c>
      <c r="O550" s="28">
        <f t="shared" si="36"/>
        <v>5693278.4272146858</v>
      </c>
      <c r="P550">
        <v>24</v>
      </c>
      <c r="Q550" t="s">
        <v>28</v>
      </c>
      <c r="R550" t="s">
        <v>1185</v>
      </c>
    </row>
    <row r="551" spans="1:18" x14ac:dyDescent="0.45">
      <c r="A551">
        <v>1378</v>
      </c>
      <c r="B551" t="s">
        <v>790</v>
      </c>
      <c r="C551" t="s">
        <v>1234</v>
      </c>
      <c r="D551" t="s">
        <v>1258</v>
      </c>
      <c r="E551">
        <v>23</v>
      </c>
      <c r="H551" s="11">
        <v>6400</v>
      </c>
      <c r="I551">
        <v>157952</v>
      </c>
      <c r="J551" s="41">
        <v>332800</v>
      </c>
      <c r="K551" s="40">
        <f t="shared" si="33"/>
        <v>392704</v>
      </c>
      <c r="L551" s="42" cm="1">
        <f t="array" ref="L551">_xlfn.IFS(K551&gt;300000,0.47,K551&gt;60000,0.45,K551&gt;35200,0.3,K551&gt;20200,0.24,K551&gt;=0,0.19)</f>
        <v>0.47</v>
      </c>
      <c r="M551" s="40">
        <f t="shared" si="34"/>
        <v>208133.12000000002</v>
      </c>
      <c r="N551" s="28">
        <f t="shared" si="35"/>
        <v>4341656.8832</v>
      </c>
      <c r="O551" s="28">
        <f t="shared" si="36"/>
        <v>5693278.4272146858</v>
      </c>
      <c r="P551">
        <v>28</v>
      </c>
      <c r="Q551" t="s">
        <v>72</v>
      </c>
      <c r="R551" t="s">
        <v>677</v>
      </c>
    </row>
    <row r="552" spans="1:18" x14ac:dyDescent="0.45">
      <c r="A552">
        <v>1543</v>
      </c>
      <c r="B552" t="s">
        <v>1966</v>
      </c>
      <c r="C552" t="s">
        <v>1427</v>
      </c>
      <c r="D552" t="s">
        <v>1435</v>
      </c>
      <c r="E552">
        <v>7</v>
      </c>
      <c r="H552" s="11">
        <v>6400</v>
      </c>
      <c r="I552">
        <v>157952</v>
      </c>
      <c r="J552" s="41">
        <v>332800</v>
      </c>
      <c r="K552" s="40">
        <f t="shared" si="33"/>
        <v>392704</v>
      </c>
      <c r="L552" s="42" cm="1">
        <f t="array" ref="L552">_xlfn.IFS(K552&gt;300000,0.47,K552&gt;60000,0.45,K552&gt;35200,0.3,K552&gt;20200,0.24,K552&gt;=0,0.19)</f>
        <v>0.47</v>
      </c>
      <c r="M552" s="40">
        <f t="shared" si="34"/>
        <v>208133.12000000002</v>
      </c>
      <c r="N552" s="28">
        <f t="shared" si="35"/>
        <v>4341656.8832</v>
      </c>
      <c r="O552" s="28">
        <f t="shared" si="36"/>
        <v>5693278.4272146858</v>
      </c>
      <c r="P552">
        <v>26</v>
      </c>
      <c r="Q552" t="s">
        <v>26</v>
      </c>
      <c r="R552" t="s">
        <v>677</v>
      </c>
    </row>
    <row r="553" spans="1:18" x14ac:dyDescent="0.45">
      <c r="A553">
        <v>1544</v>
      </c>
      <c r="B553" t="s">
        <v>1966</v>
      </c>
      <c r="C553" t="s">
        <v>1427</v>
      </c>
      <c r="D553" t="s">
        <v>1436</v>
      </c>
      <c r="E553">
        <v>8</v>
      </c>
      <c r="H553" s="11">
        <v>6400</v>
      </c>
      <c r="I553">
        <v>157952</v>
      </c>
      <c r="J553" s="41">
        <v>332800</v>
      </c>
      <c r="K553" s="40">
        <f t="shared" si="33"/>
        <v>392704</v>
      </c>
      <c r="L553" s="42" cm="1">
        <f t="array" ref="L553">_xlfn.IFS(K553&gt;300000,0.47,K553&gt;60000,0.45,K553&gt;35200,0.3,K553&gt;20200,0.24,K553&gt;=0,0.19)</f>
        <v>0.47</v>
      </c>
      <c r="M553" s="40">
        <f t="shared" si="34"/>
        <v>208133.12000000002</v>
      </c>
      <c r="N553" s="28">
        <f t="shared" si="35"/>
        <v>4341656.8832</v>
      </c>
      <c r="O553" s="28">
        <f t="shared" si="36"/>
        <v>5693278.4272146858</v>
      </c>
      <c r="P553">
        <v>33</v>
      </c>
      <c r="Q553" t="s">
        <v>50</v>
      </c>
      <c r="R553" t="s">
        <v>677</v>
      </c>
    </row>
    <row r="554" spans="1:18" x14ac:dyDescent="0.45">
      <c r="A554">
        <v>1713</v>
      </c>
      <c r="B554" t="s">
        <v>1966</v>
      </c>
      <c r="C554" t="s">
        <v>2073</v>
      </c>
      <c r="D554" t="s">
        <v>1940</v>
      </c>
      <c r="E554">
        <v>6</v>
      </c>
      <c r="H554" s="11">
        <v>6400</v>
      </c>
      <c r="J554" s="41">
        <v>332800</v>
      </c>
      <c r="K554" s="40">
        <f t="shared" si="33"/>
        <v>392704</v>
      </c>
      <c r="L554" s="42" cm="1">
        <f t="array" ref="L554">_xlfn.IFS(K554&gt;300000,0.47,K554&gt;60000,0.45,K554&gt;35200,0.3,K554&gt;20200,0.24,K554&gt;=0,0.19)</f>
        <v>0.47</v>
      </c>
      <c r="M554" s="40">
        <f t="shared" si="34"/>
        <v>208133.12000000002</v>
      </c>
      <c r="N554" s="28">
        <f t="shared" si="35"/>
        <v>4341656.8832</v>
      </c>
      <c r="O554" s="28">
        <f t="shared" si="36"/>
        <v>5693278.4272146858</v>
      </c>
      <c r="P554">
        <v>27</v>
      </c>
      <c r="Q554" t="s">
        <v>17</v>
      </c>
      <c r="R554" t="s">
        <v>677</v>
      </c>
    </row>
    <row r="555" spans="1:18" x14ac:dyDescent="0.45">
      <c r="A555">
        <v>1167</v>
      </c>
      <c r="B555" t="s">
        <v>1966</v>
      </c>
      <c r="C555" t="s">
        <v>1007</v>
      </c>
      <c r="D555" t="s">
        <v>1020</v>
      </c>
      <c r="E555">
        <v>13</v>
      </c>
      <c r="H555" s="11">
        <v>6300</v>
      </c>
      <c r="I555">
        <v>155484</v>
      </c>
      <c r="J555" s="41">
        <v>327600</v>
      </c>
      <c r="K555" s="40">
        <f t="shared" si="33"/>
        <v>386568</v>
      </c>
      <c r="L555" s="42" cm="1">
        <f t="array" ref="L555">_xlfn.IFS(K555&gt;300000,0.47,K555&gt;60000,0.45,K555&gt;35200,0.3,K555&gt;20200,0.24,K555&gt;=0,0.19)</f>
        <v>0.47</v>
      </c>
      <c r="M555" s="40">
        <f t="shared" si="34"/>
        <v>204881.04</v>
      </c>
      <c r="N555" s="28">
        <f t="shared" si="35"/>
        <v>4273818.4944000002</v>
      </c>
      <c r="O555" s="28">
        <f t="shared" si="36"/>
        <v>5604320.9517894555</v>
      </c>
      <c r="P555">
        <v>28</v>
      </c>
      <c r="Q555" t="s">
        <v>17</v>
      </c>
      <c r="R555" t="s">
        <v>886</v>
      </c>
    </row>
    <row r="556" spans="1:18" x14ac:dyDescent="0.45">
      <c r="A556">
        <v>1168</v>
      </c>
      <c r="B556" t="s">
        <v>1966</v>
      </c>
      <c r="C556" t="s">
        <v>1007</v>
      </c>
      <c r="D556" t="s">
        <v>1021</v>
      </c>
      <c r="E556">
        <v>14</v>
      </c>
      <c r="H556" s="11">
        <v>6300</v>
      </c>
      <c r="I556">
        <v>155484</v>
      </c>
      <c r="J556" s="41">
        <v>327600</v>
      </c>
      <c r="K556" s="40">
        <f t="shared" si="33"/>
        <v>386568</v>
      </c>
      <c r="L556" s="42" cm="1">
        <f t="array" ref="L556">_xlfn.IFS(K556&gt;300000,0.47,K556&gt;60000,0.45,K556&gt;35200,0.3,K556&gt;20200,0.24,K556&gt;=0,0.19)</f>
        <v>0.47</v>
      </c>
      <c r="M556" s="40">
        <f t="shared" si="34"/>
        <v>204881.04</v>
      </c>
      <c r="N556" s="28">
        <f t="shared" si="35"/>
        <v>4273818.4944000002</v>
      </c>
      <c r="O556" s="28">
        <f t="shared" si="36"/>
        <v>5604320.9517894555</v>
      </c>
      <c r="P556">
        <v>29</v>
      </c>
      <c r="Q556" t="s">
        <v>45</v>
      </c>
      <c r="R556" t="s">
        <v>677</v>
      </c>
    </row>
    <row r="557" spans="1:18" x14ac:dyDescent="0.45">
      <c r="A557">
        <v>1198</v>
      </c>
      <c r="B557" t="s">
        <v>790</v>
      </c>
      <c r="C557" t="s">
        <v>1033</v>
      </c>
      <c r="D557" t="s">
        <v>1055</v>
      </c>
      <c r="E557">
        <v>20</v>
      </c>
      <c r="H557" s="11">
        <v>6300</v>
      </c>
      <c r="I557">
        <v>155484</v>
      </c>
      <c r="J557" s="41">
        <v>327600</v>
      </c>
      <c r="K557" s="40">
        <f t="shared" si="33"/>
        <v>386568</v>
      </c>
      <c r="L557" s="42" cm="1">
        <f t="array" ref="L557">_xlfn.IFS(K557&gt;300000,0.47,K557&gt;60000,0.45,K557&gt;35200,0.3,K557&gt;20200,0.24,K557&gt;=0,0.19)</f>
        <v>0.47</v>
      </c>
      <c r="M557" s="40">
        <f t="shared" si="34"/>
        <v>204881.04</v>
      </c>
      <c r="N557" s="28">
        <f t="shared" si="35"/>
        <v>4273818.4944000002</v>
      </c>
      <c r="O557" s="28">
        <f t="shared" si="36"/>
        <v>5604320.9517894555</v>
      </c>
      <c r="P557">
        <v>31</v>
      </c>
      <c r="Q557" t="s">
        <v>66</v>
      </c>
      <c r="R557" t="s">
        <v>677</v>
      </c>
    </row>
    <row r="558" spans="1:18" x14ac:dyDescent="0.45">
      <c r="A558">
        <v>1622</v>
      </c>
      <c r="B558" t="s">
        <v>1966</v>
      </c>
      <c r="C558" t="s">
        <v>2069</v>
      </c>
      <c r="D558" t="s">
        <v>1299</v>
      </c>
      <c r="E558">
        <v>13</v>
      </c>
      <c r="H558" s="11">
        <v>6300</v>
      </c>
      <c r="J558" s="41">
        <v>327600</v>
      </c>
      <c r="K558" s="40">
        <f t="shared" si="33"/>
        <v>386568</v>
      </c>
      <c r="L558" s="42" cm="1">
        <f t="array" ref="L558">_xlfn.IFS(K558&gt;300000,0.47,K558&gt;60000,0.45,K558&gt;35200,0.3,K558&gt;20200,0.24,K558&gt;=0,0.19)</f>
        <v>0.47</v>
      </c>
      <c r="M558" s="40">
        <f t="shared" si="34"/>
        <v>204881.04</v>
      </c>
      <c r="N558" s="28">
        <f t="shared" si="35"/>
        <v>4273818.4944000002</v>
      </c>
      <c r="O558" s="28">
        <f t="shared" si="36"/>
        <v>5604320.9517894555</v>
      </c>
      <c r="P558">
        <v>31</v>
      </c>
      <c r="Q558" t="s">
        <v>28</v>
      </c>
      <c r="R558" t="s">
        <v>677</v>
      </c>
    </row>
    <row r="559" spans="1:18" x14ac:dyDescent="0.45">
      <c r="A559">
        <v>1532</v>
      </c>
      <c r="B559" t="s">
        <v>790</v>
      </c>
      <c r="C559" t="s">
        <v>1401</v>
      </c>
      <c r="D559" t="s">
        <v>1423</v>
      </c>
      <c r="E559">
        <v>21</v>
      </c>
      <c r="H559" s="11">
        <v>6200</v>
      </c>
      <c r="I559">
        <v>153016</v>
      </c>
      <c r="J559" s="41">
        <v>322400</v>
      </c>
      <c r="K559" s="40">
        <f t="shared" si="33"/>
        <v>380432</v>
      </c>
      <c r="L559" s="42" cm="1">
        <f t="array" ref="L559">_xlfn.IFS(K559&gt;300000,0.47,K559&gt;60000,0.45,K559&gt;35200,0.3,K559&gt;20200,0.24,K559&gt;=0,0.19)</f>
        <v>0.47</v>
      </c>
      <c r="M559" s="40">
        <f t="shared" si="34"/>
        <v>201628.96000000002</v>
      </c>
      <c r="N559" s="28">
        <f t="shared" si="35"/>
        <v>4205980.1056000004</v>
      </c>
      <c r="O559" s="28">
        <f t="shared" si="36"/>
        <v>5515363.476364227</v>
      </c>
      <c r="P559">
        <v>28</v>
      </c>
      <c r="Q559" t="s">
        <v>70</v>
      </c>
      <c r="R559" t="s">
        <v>104</v>
      </c>
    </row>
    <row r="560" spans="1:18" x14ac:dyDescent="0.45">
      <c r="A560">
        <v>1169</v>
      </c>
      <c r="B560" t="s">
        <v>1966</v>
      </c>
      <c r="C560" t="s">
        <v>1007</v>
      </c>
      <c r="D560" t="s">
        <v>1022</v>
      </c>
      <c r="E560">
        <v>15</v>
      </c>
      <c r="H560" s="11">
        <v>6100</v>
      </c>
      <c r="I560">
        <v>150548</v>
      </c>
      <c r="J560" s="41">
        <v>317200</v>
      </c>
      <c r="K560" s="40">
        <f t="shared" si="33"/>
        <v>374296</v>
      </c>
      <c r="L560" s="42" cm="1">
        <f t="array" ref="L560">_xlfn.IFS(K560&gt;300000,0.47,K560&gt;60000,0.45,K560&gt;35200,0.3,K560&gt;20200,0.24,K560&gt;=0,0.19)</f>
        <v>0.47</v>
      </c>
      <c r="M560" s="40">
        <f t="shared" si="34"/>
        <v>198376.88</v>
      </c>
      <c r="N560" s="28">
        <f t="shared" si="35"/>
        <v>4138141.7168000001</v>
      </c>
      <c r="O560" s="28">
        <f t="shared" si="36"/>
        <v>5426406.0009389967</v>
      </c>
      <c r="P560">
        <v>26</v>
      </c>
      <c r="Q560" t="s">
        <v>62</v>
      </c>
      <c r="R560" t="s">
        <v>677</v>
      </c>
    </row>
    <row r="561" spans="1:18" x14ac:dyDescent="0.45">
      <c r="A561">
        <v>1170</v>
      </c>
      <c r="B561" t="s">
        <v>1966</v>
      </c>
      <c r="C561" t="s">
        <v>1007</v>
      </c>
      <c r="D561" t="s">
        <v>1023</v>
      </c>
      <c r="E561">
        <v>16</v>
      </c>
      <c r="H561" s="11">
        <v>6100</v>
      </c>
      <c r="I561">
        <v>150548</v>
      </c>
      <c r="J561" s="41">
        <v>317200</v>
      </c>
      <c r="K561" s="40">
        <f t="shared" si="33"/>
        <v>374296</v>
      </c>
      <c r="L561" s="42" cm="1">
        <f t="array" ref="L561">_xlfn.IFS(K561&gt;300000,0.47,K561&gt;60000,0.45,K561&gt;35200,0.3,K561&gt;20200,0.24,K561&gt;=0,0.19)</f>
        <v>0.47</v>
      </c>
      <c r="M561" s="40">
        <f t="shared" si="34"/>
        <v>198376.88</v>
      </c>
      <c r="N561" s="28">
        <f t="shared" si="35"/>
        <v>4138141.7168000001</v>
      </c>
      <c r="O561" s="28">
        <f t="shared" si="36"/>
        <v>5426406.0009389967</v>
      </c>
      <c r="P561">
        <v>30</v>
      </c>
      <c r="Q561" t="s">
        <v>73</v>
      </c>
      <c r="R561" t="s">
        <v>677</v>
      </c>
    </row>
    <row r="562" spans="1:18" x14ac:dyDescent="0.45">
      <c r="A562">
        <v>1350</v>
      </c>
      <c r="B562" t="s">
        <v>790</v>
      </c>
      <c r="C562" t="s">
        <v>1203</v>
      </c>
      <c r="D562" t="s">
        <v>1225</v>
      </c>
      <c r="E562">
        <v>20</v>
      </c>
      <c r="H562" s="11">
        <v>6100</v>
      </c>
      <c r="I562">
        <v>150548</v>
      </c>
      <c r="J562" s="41">
        <v>317200</v>
      </c>
      <c r="K562" s="40">
        <f t="shared" si="33"/>
        <v>374296</v>
      </c>
      <c r="L562" s="42" cm="1">
        <f t="array" ref="L562">_xlfn.IFS(K562&gt;300000,0.47,K562&gt;60000,0.45,K562&gt;35200,0.3,K562&gt;20200,0.24,K562&gt;=0,0.19)</f>
        <v>0.47</v>
      </c>
      <c r="M562" s="40">
        <f t="shared" si="34"/>
        <v>198376.88</v>
      </c>
      <c r="N562" s="28">
        <f t="shared" si="35"/>
        <v>4138141.7168000001</v>
      </c>
      <c r="O562" s="28">
        <f t="shared" si="36"/>
        <v>5426406.0009389967</v>
      </c>
      <c r="P562">
        <v>27</v>
      </c>
      <c r="Q562" t="s">
        <v>952</v>
      </c>
      <c r="R562" t="s">
        <v>1226</v>
      </c>
    </row>
    <row r="563" spans="1:18" x14ac:dyDescent="0.45">
      <c r="A563">
        <v>1533</v>
      </c>
      <c r="B563" t="s">
        <v>790</v>
      </c>
      <c r="C563" t="s">
        <v>1401</v>
      </c>
      <c r="D563" t="s">
        <v>1424</v>
      </c>
      <c r="E563">
        <v>22</v>
      </c>
      <c r="H563" s="11">
        <v>6100</v>
      </c>
      <c r="I563">
        <v>150548</v>
      </c>
      <c r="J563" s="41">
        <v>317200</v>
      </c>
      <c r="K563" s="40">
        <f t="shared" si="33"/>
        <v>374296</v>
      </c>
      <c r="L563" s="42" cm="1">
        <f t="array" ref="L563">_xlfn.IFS(K563&gt;300000,0.47,K563&gt;60000,0.45,K563&gt;35200,0.3,K563&gt;20200,0.24,K563&gt;=0,0.19)</f>
        <v>0.47</v>
      </c>
      <c r="M563" s="40">
        <f t="shared" si="34"/>
        <v>198376.88</v>
      </c>
      <c r="N563" s="28">
        <f t="shared" si="35"/>
        <v>4138141.7168000001</v>
      </c>
      <c r="O563" s="28">
        <f t="shared" si="36"/>
        <v>5426406.0009389967</v>
      </c>
      <c r="P563">
        <v>25</v>
      </c>
      <c r="Q563" t="s">
        <v>30</v>
      </c>
      <c r="R563" t="s">
        <v>677</v>
      </c>
    </row>
    <row r="564" spans="1:18" x14ac:dyDescent="0.45">
      <c r="A564">
        <v>1572</v>
      </c>
      <c r="B564" t="s">
        <v>790</v>
      </c>
      <c r="C564" t="s">
        <v>2063</v>
      </c>
      <c r="D564" t="s">
        <v>2046</v>
      </c>
      <c r="E564">
        <v>15</v>
      </c>
      <c r="H564" s="11">
        <v>6100</v>
      </c>
      <c r="J564" s="41">
        <v>317200</v>
      </c>
      <c r="K564" s="40">
        <f t="shared" si="33"/>
        <v>374296</v>
      </c>
      <c r="L564" s="42" cm="1">
        <f t="array" ref="L564">_xlfn.IFS(K564&gt;300000,0.47,K564&gt;60000,0.45,K564&gt;35200,0.3,K564&gt;20200,0.24,K564&gt;=0,0.19)</f>
        <v>0.47</v>
      </c>
      <c r="M564" s="40">
        <f t="shared" si="34"/>
        <v>198376.88</v>
      </c>
      <c r="N564" s="28">
        <f t="shared" si="35"/>
        <v>4138141.7168000001</v>
      </c>
      <c r="O564" s="28">
        <f t="shared" si="36"/>
        <v>5426406.0009389967</v>
      </c>
      <c r="P564">
        <v>25</v>
      </c>
      <c r="Q564" t="s">
        <v>20</v>
      </c>
      <c r="R564" t="s">
        <v>677</v>
      </c>
    </row>
    <row r="565" spans="1:18" x14ac:dyDescent="0.45">
      <c r="A565">
        <v>1545</v>
      </c>
      <c r="B565" t="s">
        <v>1966</v>
      </c>
      <c r="C565" t="s">
        <v>1427</v>
      </c>
      <c r="D565" t="s">
        <v>1437</v>
      </c>
      <c r="E565">
        <v>9</v>
      </c>
      <c r="H565" s="11">
        <v>6100</v>
      </c>
      <c r="I565">
        <v>150548</v>
      </c>
      <c r="J565" s="41">
        <v>317200</v>
      </c>
      <c r="K565" s="40">
        <f t="shared" si="33"/>
        <v>374296</v>
      </c>
      <c r="L565" s="42" cm="1">
        <f t="array" ref="L565">_xlfn.IFS(K565&gt;300000,0.47,K565&gt;60000,0.45,K565&gt;35200,0.3,K565&gt;20200,0.24,K565&gt;=0,0.19)</f>
        <v>0.47</v>
      </c>
      <c r="M565" s="40">
        <f t="shared" si="34"/>
        <v>198376.88</v>
      </c>
      <c r="N565" s="28">
        <f t="shared" si="35"/>
        <v>4138141.7168000001</v>
      </c>
      <c r="O565" s="28">
        <f t="shared" si="36"/>
        <v>5426406.0009389967</v>
      </c>
      <c r="P565">
        <v>28</v>
      </c>
      <c r="Q565" t="s">
        <v>30</v>
      </c>
      <c r="R565" t="s">
        <v>677</v>
      </c>
    </row>
    <row r="566" spans="1:18" x14ac:dyDescent="0.45">
      <c r="A566">
        <v>1623</v>
      </c>
      <c r="B566" t="s">
        <v>1966</v>
      </c>
      <c r="C566" t="s">
        <v>2069</v>
      </c>
      <c r="D566" t="s">
        <v>2126</v>
      </c>
      <c r="E566">
        <v>14</v>
      </c>
      <c r="H566" s="11">
        <v>6100</v>
      </c>
      <c r="J566" s="41">
        <v>317200</v>
      </c>
      <c r="K566" s="40">
        <f t="shared" si="33"/>
        <v>374296</v>
      </c>
      <c r="L566" s="42" cm="1">
        <f t="array" ref="L566">_xlfn.IFS(K566&gt;300000,0.47,K566&gt;60000,0.45,K566&gt;35200,0.3,K566&gt;20200,0.24,K566&gt;=0,0.19)</f>
        <v>0.47</v>
      </c>
      <c r="M566" s="40">
        <f t="shared" si="34"/>
        <v>198376.88</v>
      </c>
      <c r="N566" s="28">
        <f t="shared" si="35"/>
        <v>4138141.7168000001</v>
      </c>
      <c r="O566" s="28">
        <f t="shared" si="36"/>
        <v>5426406.0009389967</v>
      </c>
      <c r="P566">
        <v>26</v>
      </c>
      <c r="Q566" t="s">
        <v>70</v>
      </c>
      <c r="R566" t="s">
        <v>677</v>
      </c>
    </row>
    <row r="567" spans="1:18" x14ac:dyDescent="0.45">
      <c r="A567">
        <v>1401</v>
      </c>
      <c r="B567" t="s">
        <v>1966</v>
      </c>
      <c r="C567" t="s">
        <v>1260</v>
      </c>
      <c r="D567" t="s">
        <v>1280</v>
      </c>
      <c r="E567">
        <v>22</v>
      </c>
      <c r="H567" s="11">
        <v>6000</v>
      </c>
      <c r="I567">
        <v>148080</v>
      </c>
      <c r="J567" s="41">
        <v>312000</v>
      </c>
      <c r="K567" s="40">
        <f t="shared" si="33"/>
        <v>368160</v>
      </c>
      <c r="L567" s="42" cm="1">
        <f t="array" ref="L567">_xlfn.IFS(K567&gt;300000,0.47,K567&gt;60000,0.45,K567&gt;35200,0.3,K567&gt;20200,0.24,K567&gt;=0,0.19)</f>
        <v>0.47</v>
      </c>
      <c r="M567" s="40">
        <f t="shared" si="34"/>
        <v>195124.80000000002</v>
      </c>
      <c r="N567" s="28">
        <f t="shared" si="35"/>
        <v>4070303.3280000002</v>
      </c>
      <c r="O567" s="28">
        <f t="shared" si="36"/>
        <v>5337448.5255137673</v>
      </c>
      <c r="P567">
        <v>25</v>
      </c>
      <c r="Q567" t="s">
        <v>958</v>
      </c>
      <c r="R567" t="s">
        <v>677</v>
      </c>
    </row>
    <row r="568" spans="1:18" x14ac:dyDescent="0.45">
      <c r="A568">
        <v>1053</v>
      </c>
      <c r="B568" t="s">
        <v>790</v>
      </c>
      <c r="C568" t="s">
        <v>852</v>
      </c>
      <c r="D568" t="s">
        <v>874</v>
      </c>
      <c r="E568">
        <v>21</v>
      </c>
      <c r="H568" s="11">
        <v>6000</v>
      </c>
      <c r="I568">
        <v>148080</v>
      </c>
      <c r="J568" s="41">
        <v>312000</v>
      </c>
      <c r="K568" s="40">
        <f t="shared" si="33"/>
        <v>368160</v>
      </c>
      <c r="L568" s="42" cm="1">
        <f t="array" ref="L568">_xlfn.IFS(K568&gt;300000,0.47,K568&gt;60000,0.45,K568&gt;35200,0.3,K568&gt;20200,0.24,K568&gt;=0,0.19)</f>
        <v>0.47</v>
      </c>
      <c r="M568" s="40">
        <f t="shared" si="34"/>
        <v>195124.80000000002</v>
      </c>
      <c r="N568" s="28">
        <f t="shared" si="35"/>
        <v>4070303.3280000002</v>
      </c>
      <c r="O568" s="28">
        <f t="shared" si="36"/>
        <v>5337448.5255137673</v>
      </c>
      <c r="P568">
        <v>28</v>
      </c>
      <c r="Q568" t="s">
        <v>875</v>
      </c>
      <c r="R568" t="s">
        <v>677</v>
      </c>
    </row>
    <row r="569" spans="1:18" x14ac:dyDescent="0.45">
      <c r="A569">
        <v>1604</v>
      </c>
      <c r="B569" t="s">
        <v>1966</v>
      </c>
      <c r="C569" t="s">
        <v>1260</v>
      </c>
      <c r="D569" t="s">
        <v>1280</v>
      </c>
      <c r="E569">
        <v>22</v>
      </c>
      <c r="H569" s="11">
        <v>6000</v>
      </c>
      <c r="J569" s="41">
        <v>312000</v>
      </c>
      <c r="K569" s="40">
        <f t="shared" si="33"/>
        <v>368160</v>
      </c>
      <c r="L569" s="42" cm="1">
        <f t="array" ref="L569">_xlfn.IFS(K569&gt;300000,0.47,K569&gt;60000,0.45,K569&gt;35200,0.3,K569&gt;20200,0.24,K569&gt;=0,0.19)</f>
        <v>0.47</v>
      </c>
      <c r="M569" s="40">
        <f t="shared" si="34"/>
        <v>195124.80000000002</v>
      </c>
      <c r="N569" s="28">
        <f t="shared" si="35"/>
        <v>4070303.3280000002</v>
      </c>
      <c r="O569" s="28">
        <f t="shared" si="36"/>
        <v>5337448.5255137673</v>
      </c>
      <c r="P569">
        <v>25</v>
      </c>
      <c r="Q569" t="s">
        <v>958</v>
      </c>
      <c r="R569" t="s">
        <v>677</v>
      </c>
    </row>
    <row r="570" spans="1:18" x14ac:dyDescent="0.45">
      <c r="A570">
        <v>1624</v>
      </c>
      <c r="B570" t="s">
        <v>1966</v>
      </c>
      <c r="C570" t="s">
        <v>2069</v>
      </c>
      <c r="D570" t="s">
        <v>2127</v>
      </c>
      <c r="E570">
        <v>15</v>
      </c>
      <c r="H570" s="11">
        <v>6000</v>
      </c>
      <c r="J570" s="41">
        <v>312000</v>
      </c>
      <c r="K570" s="40">
        <f t="shared" si="33"/>
        <v>368160</v>
      </c>
      <c r="L570" s="42" cm="1">
        <f t="array" ref="L570">_xlfn.IFS(K570&gt;300000,0.47,K570&gt;60000,0.45,K570&gt;35200,0.3,K570&gt;20200,0.24,K570&gt;=0,0.19)</f>
        <v>0.47</v>
      </c>
      <c r="M570" s="40">
        <f t="shared" si="34"/>
        <v>195124.80000000002</v>
      </c>
      <c r="N570" s="28">
        <f t="shared" si="35"/>
        <v>4070303.3280000002</v>
      </c>
      <c r="O570" s="28">
        <f t="shared" si="36"/>
        <v>5337448.5255137673</v>
      </c>
      <c r="P570">
        <v>21</v>
      </c>
      <c r="Q570" t="s">
        <v>72</v>
      </c>
      <c r="R570" t="s">
        <v>677</v>
      </c>
    </row>
    <row r="571" spans="1:18" x14ac:dyDescent="0.45">
      <c r="A571">
        <v>1788</v>
      </c>
      <c r="B571" t="s">
        <v>1966</v>
      </c>
      <c r="C571" t="s">
        <v>1985</v>
      </c>
      <c r="D571" t="s">
        <v>2270</v>
      </c>
      <c r="E571">
        <v>8</v>
      </c>
      <c r="H571" s="11">
        <v>6000</v>
      </c>
      <c r="J571" s="41">
        <v>312000</v>
      </c>
      <c r="K571" s="40">
        <f t="shared" si="33"/>
        <v>368160</v>
      </c>
      <c r="L571" s="42" cm="1">
        <f t="array" ref="L571">_xlfn.IFS(K571&gt;300000,0.47,K571&gt;60000,0.45,K571&gt;35200,0.3,K571&gt;20200,0.24,K571&gt;=0,0.19)</f>
        <v>0.47</v>
      </c>
      <c r="M571" s="40">
        <f t="shared" si="34"/>
        <v>195124.80000000002</v>
      </c>
      <c r="N571" s="28">
        <f t="shared" si="35"/>
        <v>4070303.3280000002</v>
      </c>
      <c r="O571" s="28">
        <f t="shared" si="36"/>
        <v>5337448.5255137673</v>
      </c>
      <c r="P571">
        <v>24</v>
      </c>
      <c r="Q571" t="s">
        <v>17</v>
      </c>
      <c r="R571" t="s">
        <v>677</v>
      </c>
    </row>
    <row r="572" spans="1:18" x14ac:dyDescent="0.45">
      <c r="A572">
        <v>1402</v>
      </c>
      <c r="B572" t="s">
        <v>1966</v>
      </c>
      <c r="C572" t="s">
        <v>1260</v>
      </c>
      <c r="D572" t="s">
        <v>1281</v>
      </c>
      <c r="E572">
        <v>23</v>
      </c>
      <c r="H572" s="11">
        <v>5900</v>
      </c>
      <c r="I572">
        <v>145612</v>
      </c>
      <c r="J572" s="41">
        <v>306800</v>
      </c>
      <c r="K572" s="40">
        <f t="shared" si="33"/>
        <v>362024</v>
      </c>
      <c r="L572" s="42" cm="1">
        <f t="array" ref="L572">_xlfn.IFS(K572&gt;300000,0.47,K572&gt;60000,0.45,K572&gt;35200,0.3,K572&gt;20200,0.24,K572&gt;=0,0.19)</f>
        <v>0.47</v>
      </c>
      <c r="M572" s="40">
        <f t="shared" si="34"/>
        <v>191872.72</v>
      </c>
      <c r="N572" s="28">
        <f t="shared" si="35"/>
        <v>4002464.9391999999</v>
      </c>
      <c r="O572" s="28">
        <f t="shared" si="36"/>
        <v>5248491.0500885379</v>
      </c>
      <c r="P572">
        <v>31</v>
      </c>
      <c r="Q572" t="s">
        <v>962</v>
      </c>
      <c r="R572" t="s">
        <v>677</v>
      </c>
    </row>
    <row r="573" spans="1:18" x14ac:dyDescent="0.45">
      <c r="A573">
        <v>1023</v>
      </c>
      <c r="B573" t="s">
        <v>790</v>
      </c>
      <c r="C573" t="s">
        <v>824</v>
      </c>
      <c r="D573" t="s">
        <v>840</v>
      </c>
      <c r="E573">
        <v>16</v>
      </c>
      <c r="H573" s="11">
        <v>5900</v>
      </c>
      <c r="I573">
        <v>145612</v>
      </c>
      <c r="J573" s="41">
        <v>306800</v>
      </c>
      <c r="K573" s="40">
        <f t="shared" si="33"/>
        <v>362024</v>
      </c>
      <c r="L573" s="42" cm="1">
        <f t="array" ref="L573">_xlfn.IFS(K573&gt;300000,0.47,K573&gt;60000,0.45,K573&gt;35200,0.3,K573&gt;20200,0.24,K573&gt;=0,0.19)</f>
        <v>0.47</v>
      </c>
      <c r="M573" s="40">
        <f t="shared" si="34"/>
        <v>191872.72</v>
      </c>
      <c r="N573" s="28">
        <f t="shared" si="35"/>
        <v>4002464.9391999999</v>
      </c>
      <c r="O573" s="28">
        <f t="shared" si="36"/>
        <v>5248491.0500885379</v>
      </c>
      <c r="P573">
        <v>24</v>
      </c>
      <c r="Q573" t="s">
        <v>70</v>
      </c>
      <c r="R573" t="s">
        <v>677</v>
      </c>
    </row>
    <row r="574" spans="1:18" x14ac:dyDescent="0.45">
      <c r="A574">
        <v>1351</v>
      </c>
      <c r="B574" t="s">
        <v>790</v>
      </c>
      <c r="C574" t="s">
        <v>1203</v>
      </c>
      <c r="D574" t="s">
        <v>1227</v>
      </c>
      <c r="E574">
        <v>21</v>
      </c>
      <c r="H574" s="11">
        <v>5900</v>
      </c>
      <c r="I574">
        <v>145612</v>
      </c>
      <c r="J574" s="41">
        <v>306800</v>
      </c>
      <c r="K574" s="40">
        <f t="shared" si="33"/>
        <v>362024</v>
      </c>
      <c r="L574" s="42" cm="1">
        <f t="array" ref="L574">_xlfn.IFS(K574&gt;300000,0.47,K574&gt;60000,0.45,K574&gt;35200,0.3,K574&gt;20200,0.24,K574&gt;=0,0.19)</f>
        <v>0.47</v>
      </c>
      <c r="M574" s="40">
        <f t="shared" si="34"/>
        <v>191872.72</v>
      </c>
      <c r="N574" s="28">
        <f t="shared" si="35"/>
        <v>4002464.9391999999</v>
      </c>
      <c r="O574" s="28">
        <f t="shared" si="36"/>
        <v>5248491.0500885379</v>
      </c>
      <c r="P574">
        <v>19</v>
      </c>
      <c r="Q574" t="s">
        <v>958</v>
      </c>
      <c r="R574" t="s">
        <v>677</v>
      </c>
    </row>
    <row r="575" spans="1:18" x14ac:dyDescent="0.45">
      <c r="A575">
        <v>1573</v>
      </c>
      <c r="B575" t="s">
        <v>790</v>
      </c>
      <c r="C575" t="s">
        <v>2063</v>
      </c>
      <c r="D575" t="s">
        <v>2047</v>
      </c>
      <c r="E575">
        <v>16</v>
      </c>
      <c r="H575" s="11">
        <v>5900</v>
      </c>
      <c r="J575" s="41">
        <v>306800</v>
      </c>
      <c r="K575" s="40">
        <f t="shared" si="33"/>
        <v>362024</v>
      </c>
      <c r="L575" s="42" cm="1">
        <f t="array" ref="L575">_xlfn.IFS(K575&gt;300000,0.47,K575&gt;60000,0.45,K575&gt;35200,0.3,K575&gt;20200,0.24,K575&gt;=0,0.19)</f>
        <v>0.47</v>
      </c>
      <c r="M575" s="40">
        <f t="shared" si="34"/>
        <v>191872.72</v>
      </c>
      <c r="N575" s="28">
        <f t="shared" si="35"/>
        <v>4002464.9391999999</v>
      </c>
      <c r="O575" s="28">
        <f t="shared" si="36"/>
        <v>5248491.0500885379</v>
      </c>
      <c r="P575">
        <v>34</v>
      </c>
      <c r="Q575" t="s">
        <v>26</v>
      </c>
      <c r="R575" t="s">
        <v>677</v>
      </c>
    </row>
    <row r="576" spans="1:18" x14ac:dyDescent="0.45">
      <c r="A576">
        <v>1574</v>
      </c>
      <c r="B576" t="s">
        <v>790</v>
      </c>
      <c r="C576" t="s">
        <v>2063</v>
      </c>
      <c r="D576" t="s">
        <v>2050</v>
      </c>
      <c r="E576">
        <v>17</v>
      </c>
      <c r="H576" s="11">
        <v>5900</v>
      </c>
      <c r="J576" s="41">
        <v>306800</v>
      </c>
      <c r="K576" s="40">
        <f t="shared" si="33"/>
        <v>362024</v>
      </c>
      <c r="L576" s="42" cm="1">
        <f t="array" ref="L576">_xlfn.IFS(K576&gt;300000,0.47,K576&gt;60000,0.45,K576&gt;35200,0.3,K576&gt;20200,0.24,K576&gt;=0,0.19)</f>
        <v>0.47</v>
      </c>
      <c r="M576" s="40">
        <f t="shared" si="34"/>
        <v>191872.72</v>
      </c>
      <c r="N576" s="28">
        <f t="shared" si="35"/>
        <v>4002464.9391999999</v>
      </c>
      <c r="O576" s="28">
        <f t="shared" si="36"/>
        <v>5248491.0500885379</v>
      </c>
      <c r="P576">
        <v>25</v>
      </c>
      <c r="Q576" t="s">
        <v>28</v>
      </c>
      <c r="R576" t="s">
        <v>104</v>
      </c>
    </row>
    <row r="577" spans="1:18" x14ac:dyDescent="0.45">
      <c r="A577">
        <v>1546</v>
      </c>
      <c r="B577" t="s">
        <v>1966</v>
      </c>
      <c r="C577" t="s">
        <v>1427</v>
      </c>
      <c r="D577" t="s">
        <v>1438</v>
      </c>
      <c r="E577">
        <v>10</v>
      </c>
      <c r="H577" s="11">
        <v>5900</v>
      </c>
      <c r="I577">
        <v>145612</v>
      </c>
      <c r="J577" s="41">
        <v>306800</v>
      </c>
      <c r="K577" s="40">
        <f t="shared" si="33"/>
        <v>362024</v>
      </c>
      <c r="L577" s="42" cm="1">
        <f t="array" ref="L577">_xlfn.IFS(K577&gt;300000,0.47,K577&gt;60000,0.45,K577&gt;35200,0.3,K577&gt;20200,0.24,K577&gt;=0,0.19)</f>
        <v>0.47</v>
      </c>
      <c r="M577" s="40">
        <f t="shared" si="34"/>
        <v>191872.72</v>
      </c>
      <c r="N577" s="28">
        <f t="shared" si="35"/>
        <v>4002464.9391999999</v>
      </c>
      <c r="O577" s="28">
        <f t="shared" si="36"/>
        <v>5248491.0500885379</v>
      </c>
      <c r="P577">
        <v>36</v>
      </c>
      <c r="Q577" t="s">
        <v>939</v>
      </c>
      <c r="R577" t="s">
        <v>677</v>
      </c>
    </row>
    <row r="578" spans="1:18" x14ac:dyDescent="0.45">
      <c r="A578">
        <v>1605</v>
      </c>
      <c r="B578" t="s">
        <v>1966</v>
      </c>
      <c r="C578" t="s">
        <v>1260</v>
      </c>
      <c r="D578" t="s">
        <v>1281</v>
      </c>
      <c r="E578">
        <v>23</v>
      </c>
      <c r="H578" s="11">
        <v>5900</v>
      </c>
      <c r="J578" s="41">
        <v>306800</v>
      </c>
      <c r="K578" s="40">
        <f t="shared" ref="K578:K641" si="37">J578*$T$5</f>
        <v>362024</v>
      </c>
      <c r="L578" s="42" cm="1">
        <f t="array" ref="L578">_xlfn.IFS(K578&gt;300000,0.47,K578&gt;60000,0.45,K578&gt;35200,0.3,K578&gt;20200,0.24,K578&gt;=0,0.19)</f>
        <v>0.47</v>
      </c>
      <c r="M578" s="40">
        <f t="shared" ref="M578:M641" si="38">K578*(1-L578)</f>
        <v>191872.72</v>
      </c>
      <c r="N578" s="28">
        <f t="shared" ref="N578:N641" si="39">M578*$T$7</f>
        <v>4002464.9391999999</v>
      </c>
      <c r="O578" s="28">
        <f t="shared" ref="O578:O641" si="40">M578*$T$10*$T$7</f>
        <v>5248491.0500885379</v>
      </c>
      <c r="P578">
        <v>31</v>
      </c>
      <c r="Q578" t="s">
        <v>962</v>
      </c>
      <c r="R578" t="s">
        <v>677</v>
      </c>
    </row>
    <row r="579" spans="1:18" x14ac:dyDescent="0.45">
      <c r="A579">
        <v>1669</v>
      </c>
      <c r="B579" t="s">
        <v>1966</v>
      </c>
      <c r="C579" t="s">
        <v>2071</v>
      </c>
      <c r="D579" t="s">
        <v>2174</v>
      </c>
      <c r="E579">
        <v>9</v>
      </c>
      <c r="H579" s="11">
        <v>5900</v>
      </c>
      <c r="J579" s="41">
        <v>306800</v>
      </c>
      <c r="K579" s="40">
        <f t="shared" si="37"/>
        <v>362024</v>
      </c>
      <c r="L579" s="42" cm="1">
        <f t="array" ref="L579">_xlfn.IFS(K579&gt;300000,0.47,K579&gt;60000,0.45,K579&gt;35200,0.3,K579&gt;20200,0.24,K579&gt;=0,0.19)</f>
        <v>0.47</v>
      </c>
      <c r="M579" s="40">
        <f t="shared" si="38"/>
        <v>191872.72</v>
      </c>
      <c r="N579" s="28">
        <f t="shared" si="39"/>
        <v>4002464.9391999999</v>
      </c>
      <c r="O579" s="28">
        <f t="shared" si="40"/>
        <v>5248491.0500885379</v>
      </c>
      <c r="P579">
        <v>24</v>
      </c>
      <c r="Q579" t="s">
        <v>50</v>
      </c>
      <c r="R579" t="s">
        <v>677</v>
      </c>
    </row>
    <row r="580" spans="1:18" x14ac:dyDescent="0.45">
      <c r="A580">
        <v>1547</v>
      </c>
      <c r="B580" t="s">
        <v>1966</v>
      </c>
      <c r="C580" t="s">
        <v>1427</v>
      </c>
      <c r="D580" t="s">
        <v>1439</v>
      </c>
      <c r="E580">
        <v>11</v>
      </c>
      <c r="H580" s="11">
        <v>5800</v>
      </c>
      <c r="I580">
        <v>143144</v>
      </c>
      <c r="J580" s="41">
        <v>301600</v>
      </c>
      <c r="K580" s="40">
        <f t="shared" si="37"/>
        <v>355888</v>
      </c>
      <c r="L580" s="42" cm="1">
        <f t="array" ref="L580">_xlfn.IFS(K580&gt;300000,0.47,K580&gt;60000,0.45,K580&gt;35200,0.3,K580&gt;20200,0.24,K580&gt;=0,0.19)</f>
        <v>0.47</v>
      </c>
      <c r="M580" s="40">
        <f t="shared" si="38"/>
        <v>188620.64</v>
      </c>
      <c r="N580" s="28">
        <f t="shared" si="39"/>
        <v>3934626.5504000001</v>
      </c>
      <c r="O580" s="28">
        <f t="shared" si="40"/>
        <v>5159533.5746633084</v>
      </c>
      <c r="P580">
        <v>27</v>
      </c>
      <c r="Q580" t="s">
        <v>17</v>
      </c>
      <c r="R580" t="s">
        <v>677</v>
      </c>
    </row>
    <row r="581" spans="1:18" x14ac:dyDescent="0.45">
      <c r="A581">
        <v>1761</v>
      </c>
      <c r="B581" t="s">
        <v>1966</v>
      </c>
      <c r="C581" t="s">
        <v>2262</v>
      </c>
      <c r="D581" t="s">
        <v>2241</v>
      </c>
      <c r="E581">
        <v>6</v>
      </c>
      <c r="H581" s="11">
        <v>5800</v>
      </c>
      <c r="J581" s="41">
        <v>301600</v>
      </c>
      <c r="K581" s="40">
        <f t="shared" si="37"/>
        <v>355888</v>
      </c>
      <c r="L581" s="42" cm="1">
        <f t="array" ref="L581">_xlfn.IFS(K581&gt;300000,0.47,K581&gt;60000,0.45,K581&gt;35200,0.3,K581&gt;20200,0.24,K581&gt;=0,0.19)</f>
        <v>0.47</v>
      </c>
      <c r="M581" s="40">
        <f t="shared" si="38"/>
        <v>188620.64</v>
      </c>
      <c r="N581" s="28">
        <f t="shared" si="39"/>
        <v>3934626.5504000001</v>
      </c>
      <c r="O581" s="28">
        <f t="shared" si="40"/>
        <v>5159533.5746633084</v>
      </c>
      <c r="P581">
        <v>32</v>
      </c>
      <c r="Q581" t="s">
        <v>17</v>
      </c>
      <c r="R581" t="s">
        <v>677</v>
      </c>
    </row>
    <row r="582" spans="1:18" x14ac:dyDescent="0.45">
      <c r="A582">
        <v>1171</v>
      </c>
      <c r="B582" t="s">
        <v>1966</v>
      </c>
      <c r="C582" t="s">
        <v>1007</v>
      </c>
      <c r="D582" t="s">
        <v>1024</v>
      </c>
      <c r="E582">
        <v>17</v>
      </c>
      <c r="H582" s="11">
        <v>5700</v>
      </c>
      <c r="I582">
        <v>140676</v>
      </c>
      <c r="J582" s="41">
        <v>296400</v>
      </c>
      <c r="K582" s="40">
        <f t="shared" si="37"/>
        <v>349752</v>
      </c>
      <c r="L582" s="42" cm="1">
        <f t="array" ref="L582">_xlfn.IFS(K582&gt;300000,0.47,K582&gt;60000,0.45,K582&gt;35200,0.3,K582&gt;20200,0.24,K582&gt;=0,0.19)</f>
        <v>0.47</v>
      </c>
      <c r="M582" s="40">
        <f t="shared" si="38"/>
        <v>185368.56</v>
      </c>
      <c r="N582" s="28">
        <f t="shared" si="39"/>
        <v>3866788.1615999998</v>
      </c>
      <c r="O582" s="28">
        <f t="shared" si="40"/>
        <v>5070576.099238079</v>
      </c>
      <c r="P582">
        <v>28</v>
      </c>
      <c r="Q582" t="s">
        <v>70</v>
      </c>
      <c r="R582" t="s">
        <v>677</v>
      </c>
    </row>
    <row r="583" spans="1:18" x14ac:dyDescent="0.45">
      <c r="A583">
        <v>1379</v>
      </c>
      <c r="B583" t="s">
        <v>790</v>
      </c>
      <c r="C583" t="s">
        <v>1234</v>
      </c>
      <c r="D583" t="s">
        <v>1259</v>
      </c>
      <c r="E583">
        <v>24</v>
      </c>
      <c r="H583" s="11">
        <v>5700</v>
      </c>
      <c r="I583">
        <v>140676</v>
      </c>
      <c r="J583" s="41">
        <v>296400</v>
      </c>
      <c r="K583" s="40">
        <f t="shared" si="37"/>
        <v>349752</v>
      </c>
      <c r="L583" s="42" cm="1">
        <f t="array" ref="L583">_xlfn.IFS(K583&gt;300000,0.47,K583&gt;60000,0.45,K583&gt;35200,0.3,K583&gt;20200,0.24,K583&gt;=0,0.19)</f>
        <v>0.47</v>
      </c>
      <c r="M583" s="40">
        <f t="shared" si="38"/>
        <v>185368.56</v>
      </c>
      <c r="N583" s="28">
        <f t="shared" si="39"/>
        <v>3866788.1615999998</v>
      </c>
      <c r="O583" s="28">
        <f t="shared" si="40"/>
        <v>5070576.099238079</v>
      </c>
      <c r="P583">
        <v>19</v>
      </c>
      <c r="Q583" t="s">
        <v>50</v>
      </c>
      <c r="R583" t="s">
        <v>677</v>
      </c>
    </row>
    <row r="584" spans="1:18" x14ac:dyDescent="0.45">
      <c r="A584">
        <v>1641</v>
      </c>
      <c r="B584" t="s">
        <v>1966</v>
      </c>
      <c r="C584" t="s">
        <v>2070</v>
      </c>
      <c r="D584" t="s">
        <v>2144</v>
      </c>
      <c r="E584">
        <v>8</v>
      </c>
      <c r="H584" s="11">
        <v>5700</v>
      </c>
      <c r="J584" s="41">
        <v>296400</v>
      </c>
      <c r="K584" s="40">
        <f t="shared" si="37"/>
        <v>349752</v>
      </c>
      <c r="L584" s="42" cm="1">
        <f t="array" ref="L584">_xlfn.IFS(K584&gt;300000,0.47,K584&gt;60000,0.45,K584&gt;35200,0.3,K584&gt;20200,0.24,K584&gt;=0,0.19)</f>
        <v>0.47</v>
      </c>
      <c r="M584" s="40">
        <f t="shared" si="38"/>
        <v>185368.56</v>
      </c>
      <c r="N584" s="28">
        <f t="shared" si="39"/>
        <v>3866788.1615999998</v>
      </c>
      <c r="O584" s="28">
        <f t="shared" si="40"/>
        <v>5070576.099238079</v>
      </c>
      <c r="P584">
        <v>33</v>
      </c>
      <c r="Q584" t="s">
        <v>28</v>
      </c>
      <c r="R584" t="s">
        <v>677</v>
      </c>
    </row>
    <row r="585" spans="1:18" x14ac:dyDescent="0.45">
      <c r="A585">
        <v>1698</v>
      </c>
      <c r="B585" t="s">
        <v>1966</v>
      </c>
      <c r="C585" t="s">
        <v>2072</v>
      </c>
      <c r="D585" t="s">
        <v>2202</v>
      </c>
      <c r="E585">
        <v>13</v>
      </c>
      <c r="H585" s="11">
        <v>5600</v>
      </c>
      <c r="J585" s="41">
        <v>291200</v>
      </c>
      <c r="K585" s="40">
        <f t="shared" si="37"/>
        <v>343616</v>
      </c>
      <c r="L585" s="42" cm="1">
        <f t="array" ref="L585">_xlfn.IFS(K585&gt;300000,0.47,K585&gt;60000,0.45,K585&gt;35200,0.3,K585&gt;20200,0.24,K585&gt;=0,0.19)</f>
        <v>0.47</v>
      </c>
      <c r="M585" s="40">
        <f t="shared" si="38"/>
        <v>182116.48000000001</v>
      </c>
      <c r="N585" s="28">
        <f t="shared" si="39"/>
        <v>3798949.7727999999</v>
      </c>
      <c r="O585" s="28">
        <f t="shared" si="40"/>
        <v>4981618.6238128496</v>
      </c>
      <c r="P585">
        <v>22</v>
      </c>
      <c r="Q585" t="s">
        <v>17</v>
      </c>
      <c r="R585" t="s">
        <v>34</v>
      </c>
    </row>
    <row r="586" spans="1:18" x14ac:dyDescent="0.45">
      <c r="A586">
        <v>1762</v>
      </c>
      <c r="B586" t="s">
        <v>1966</v>
      </c>
      <c r="C586" t="s">
        <v>2262</v>
      </c>
      <c r="D586" t="s">
        <v>2242</v>
      </c>
      <c r="E586">
        <v>7</v>
      </c>
      <c r="H586" s="11">
        <v>5600</v>
      </c>
      <c r="J586" s="41">
        <v>291200</v>
      </c>
      <c r="K586" s="40">
        <f t="shared" si="37"/>
        <v>343616</v>
      </c>
      <c r="L586" s="42" cm="1">
        <f t="array" ref="L586">_xlfn.IFS(K586&gt;300000,0.47,K586&gt;60000,0.45,K586&gt;35200,0.3,K586&gt;20200,0.24,K586&gt;=0,0.19)</f>
        <v>0.47</v>
      </c>
      <c r="M586" s="40">
        <f t="shared" si="38"/>
        <v>182116.48000000001</v>
      </c>
      <c r="N586" s="28">
        <f t="shared" si="39"/>
        <v>3798949.7727999999</v>
      </c>
      <c r="O586" s="28">
        <f t="shared" si="40"/>
        <v>4981618.6238128496</v>
      </c>
      <c r="P586">
        <v>35</v>
      </c>
      <c r="Q586" t="s">
        <v>38</v>
      </c>
      <c r="R586" t="s">
        <v>1117</v>
      </c>
    </row>
    <row r="587" spans="1:18" x14ac:dyDescent="0.45">
      <c r="A587">
        <v>1024</v>
      </c>
      <c r="B587" t="s">
        <v>790</v>
      </c>
      <c r="C587" t="s">
        <v>824</v>
      </c>
      <c r="D587" t="s">
        <v>841</v>
      </c>
      <c r="E587">
        <v>17</v>
      </c>
      <c r="H587" s="11">
        <v>5500</v>
      </c>
      <c r="I587">
        <v>135740</v>
      </c>
      <c r="J587" s="41">
        <v>286000</v>
      </c>
      <c r="K587" s="40">
        <f t="shared" si="37"/>
        <v>337480</v>
      </c>
      <c r="L587" s="42" cm="1">
        <f t="array" ref="L587">_xlfn.IFS(K587&gt;300000,0.47,K587&gt;60000,0.45,K587&gt;35200,0.3,K587&gt;20200,0.24,K587&gt;=0,0.19)</f>
        <v>0.47</v>
      </c>
      <c r="M587" s="40">
        <f t="shared" si="38"/>
        <v>178864.40000000002</v>
      </c>
      <c r="N587" s="28">
        <f t="shared" si="39"/>
        <v>3731111.3840000005</v>
      </c>
      <c r="O587" s="28">
        <f t="shared" si="40"/>
        <v>4892661.1483876202</v>
      </c>
      <c r="P587">
        <v>24</v>
      </c>
      <c r="Q587" t="s">
        <v>28</v>
      </c>
      <c r="R587" t="s">
        <v>677</v>
      </c>
    </row>
    <row r="588" spans="1:18" x14ac:dyDescent="0.45">
      <c r="A588">
        <v>1319</v>
      </c>
      <c r="B588" t="s">
        <v>790</v>
      </c>
      <c r="C588" t="s">
        <v>1173</v>
      </c>
      <c r="D588" t="s">
        <v>1191</v>
      </c>
      <c r="E588">
        <v>15</v>
      </c>
      <c r="H588" s="11">
        <v>5500</v>
      </c>
      <c r="I588">
        <v>135740</v>
      </c>
      <c r="J588" s="41">
        <v>286000</v>
      </c>
      <c r="K588" s="40">
        <f t="shared" si="37"/>
        <v>337480</v>
      </c>
      <c r="L588" s="42" cm="1">
        <f t="array" ref="L588">_xlfn.IFS(K588&gt;300000,0.47,K588&gt;60000,0.45,K588&gt;35200,0.3,K588&gt;20200,0.24,K588&gt;=0,0.19)</f>
        <v>0.47</v>
      </c>
      <c r="M588" s="40">
        <f t="shared" si="38"/>
        <v>178864.40000000002</v>
      </c>
      <c r="N588" s="28">
        <f t="shared" si="39"/>
        <v>3731111.3840000005</v>
      </c>
      <c r="O588" s="28">
        <f t="shared" si="40"/>
        <v>4892661.1483876202</v>
      </c>
      <c r="P588">
        <v>27</v>
      </c>
      <c r="Q588" t="s">
        <v>72</v>
      </c>
      <c r="R588" t="s">
        <v>677</v>
      </c>
    </row>
    <row r="589" spans="1:18" x14ac:dyDescent="0.45">
      <c r="A589">
        <v>1498</v>
      </c>
      <c r="B589" t="s">
        <v>790</v>
      </c>
      <c r="C589" t="s">
        <v>1371</v>
      </c>
      <c r="D589" t="s">
        <v>1386</v>
      </c>
      <c r="E589">
        <v>13</v>
      </c>
      <c r="H589" s="11">
        <v>5500</v>
      </c>
      <c r="I589">
        <v>135740</v>
      </c>
      <c r="J589" s="41">
        <v>286000</v>
      </c>
      <c r="K589" s="40">
        <f t="shared" si="37"/>
        <v>337480</v>
      </c>
      <c r="L589" s="42" cm="1">
        <f t="array" ref="L589">_xlfn.IFS(K589&gt;300000,0.47,K589&gt;60000,0.45,K589&gt;35200,0.3,K589&gt;20200,0.24,K589&gt;=0,0.19)</f>
        <v>0.47</v>
      </c>
      <c r="M589" s="40">
        <f t="shared" si="38"/>
        <v>178864.40000000002</v>
      </c>
      <c r="N589" s="28">
        <f t="shared" si="39"/>
        <v>3731111.3840000005</v>
      </c>
      <c r="O589" s="28">
        <f t="shared" si="40"/>
        <v>4892661.1483876202</v>
      </c>
      <c r="P589">
        <v>30</v>
      </c>
      <c r="Q589" t="s">
        <v>40</v>
      </c>
      <c r="R589" t="s">
        <v>677</v>
      </c>
    </row>
    <row r="590" spans="1:18" x14ac:dyDescent="0.45">
      <c r="A590">
        <v>1534</v>
      </c>
      <c r="B590" t="s">
        <v>790</v>
      </c>
      <c r="C590" t="s">
        <v>1401</v>
      </c>
      <c r="D590" t="s">
        <v>1425</v>
      </c>
      <c r="E590">
        <v>23</v>
      </c>
      <c r="H590" s="11">
        <v>5500</v>
      </c>
      <c r="I590">
        <v>135740</v>
      </c>
      <c r="J590" s="41">
        <v>286000</v>
      </c>
      <c r="K590" s="40">
        <f t="shared" si="37"/>
        <v>337480</v>
      </c>
      <c r="L590" s="42" cm="1">
        <f t="array" ref="L590">_xlfn.IFS(K590&gt;300000,0.47,K590&gt;60000,0.45,K590&gt;35200,0.3,K590&gt;20200,0.24,K590&gt;=0,0.19)</f>
        <v>0.47</v>
      </c>
      <c r="M590" s="40">
        <f t="shared" si="38"/>
        <v>178864.40000000002</v>
      </c>
      <c r="N590" s="28">
        <f t="shared" si="39"/>
        <v>3731111.3840000005</v>
      </c>
      <c r="O590" s="28">
        <f t="shared" si="40"/>
        <v>4892661.1483876202</v>
      </c>
      <c r="P590">
        <v>25</v>
      </c>
      <c r="Q590" t="s">
        <v>28</v>
      </c>
      <c r="R590" t="s">
        <v>18</v>
      </c>
    </row>
    <row r="591" spans="1:18" x14ac:dyDescent="0.45">
      <c r="A591">
        <v>1642</v>
      </c>
      <c r="B591" t="s">
        <v>1966</v>
      </c>
      <c r="C591" t="s">
        <v>2070</v>
      </c>
      <c r="D591" t="s">
        <v>2145</v>
      </c>
      <c r="E591">
        <v>9</v>
      </c>
      <c r="H591" s="11">
        <v>5500</v>
      </c>
      <c r="J591" s="41">
        <v>286000</v>
      </c>
      <c r="K591" s="40">
        <f t="shared" si="37"/>
        <v>337480</v>
      </c>
      <c r="L591" s="42" cm="1">
        <f t="array" ref="L591">_xlfn.IFS(K591&gt;300000,0.47,K591&gt;60000,0.45,K591&gt;35200,0.3,K591&gt;20200,0.24,K591&gt;=0,0.19)</f>
        <v>0.47</v>
      </c>
      <c r="M591" s="40">
        <f t="shared" si="38"/>
        <v>178864.40000000002</v>
      </c>
      <c r="N591" s="28">
        <f t="shared" si="39"/>
        <v>3731111.3840000005</v>
      </c>
      <c r="O591" s="28">
        <f t="shared" si="40"/>
        <v>4892661.1483876202</v>
      </c>
      <c r="P591">
        <v>25</v>
      </c>
      <c r="Q591" t="s">
        <v>70</v>
      </c>
      <c r="R591" t="s">
        <v>677</v>
      </c>
    </row>
    <row r="592" spans="1:18" x14ac:dyDescent="0.45">
      <c r="A592">
        <v>1670</v>
      </c>
      <c r="B592" t="s">
        <v>1966</v>
      </c>
      <c r="C592" t="s">
        <v>2071</v>
      </c>
      <c r="D592" t="s">
        <v>2175</v>
      </c>
      <c r="E592">
        <v>10</v>
      </c>
      <c r="H592" s="11">
        <v>5500</v>
      </c>
      <c r="J592" s="41">
        <v>286000</v>
      </c>
      <c r="K592" s="40">
        <f t="shared" si="37"/>
        <v>337480</v>
      </c>
      <c r="L592" s="42" cm="1">
        <f t="array" ref="L592">_xlfn.IFS(K592&gt;300000,0.47,K592&gt;60000,0.45,K592&gt;35200,0.3,K592&gt;20200,0.24,K592&gt;=0,0.19)</f>
        <v>0.47</v>
      </c>
      <c r="M592" s="40">
        <f t="shared" si="38"/>
        <v>178864.40000000002</v>
      </c>
      <c r="N592" s="28">
        <f t="shared" si="39"/>
        <v>3731111.3840000005</v>
      </c>
      <c r="O592" s="28">
        <f t="shared" si="40"/>
        <v>4892661.1483876202</v>
      </c>
      <c r="P592">
        <v>36</v>
      </c>
      <c r="Q592" t="s">
        <v>26</v>
      </c>
      <c r="R592" t="s">
        <v>677</v>
      </c>
    </row>
    <row r="593" spans="1:18" x14ac:dyDescent="0.45">
      <c r="A593">
        <v>1671</v>
      </c>
      <c r="B593" t="s">
        <v>1966</v>
      </c>
      <c r="C593" t="s">
        <v>2071</v>
      </c>
      <c r="D593" t="s">
        <v>2176</v>
      </c>
      <c r="E593">
        <v>11</v>
      </c>
      <c r="H593" s="11">
        <v>5500</v>
      </c>
      <c r="J593" s="41">
        <v>286000</v>
      </c>
      <c r="K593" s="40">
        <f t="shared" si="37"/>
        <v>337480</v>
      </c>
      <c r="L593" s="42" cm="1">
        <f t="array" ref="L593">_xlfn.IFS(K593&gt;300000,0.47,K593&gt;60000,0.45,K593&gt;35200,0.3,K593&gt;20200,0.24,K593&gt;=0,0.19)</f>
        <v>0.47</v>
      </c>
      <c r="M593" s="40">
        <f t="shared" si="38"/>
        <v>178864.40000000002</v>
      </c>
      <c r="N593" s="28">
        <f t="shared" si="39"/>
        <v>3731111.3840000005</v>
      </c>
      <c r="O593" s="28">
        <f t="shared" si="40"/>
        <v>4892661.1483876202</v>
      </c>
      <c r="P593">
        <v>20</v>
      </c>
      <c r="Q593" t="s">
        <v>105</v>
      </c>
      <c r="R593" t="s">
        <v>677</v>
      </c>
    </row>
    <row r="594" spans="1:18" x14ac:dyDescent="0.45">
      <c r="A594">
        <v>1699</v>
      </c>
      <c r="B594" t="s">
        <v>1966</v>
      </c>
      <c r="C594" t="s">
        <v>2072</v>
      </c>
      <c r="D594" t="s">
        <v>2203</v>
      </c>
      <c r="E594">
        <v>14</v>
      </c>
      <c r="H594" s="11">
        <v>5500</v>
      </c>
      <c r="J594" s="41">
        <v>286000</v>
      </c>
      <c r="K594" s="40">
        <f t="shared" si="37"/>
        <v>337480</v>
      </c>
      <c r="L594" s="42" cm="1">
        <f t="array" ref="L594">_xlfn.IFS(K594&gt;300000,0.47,K594&gt;60000,0.45,K594&gt;35200,0.3,K594&gt;20200,0.24,K594&gt;=0,0.19)</f>
        <v>0.47</v>
      </c>
      <c r="M594" s="40">
        <f t="shared" si="38"/>
        <v>178864.40000000002</v>
      </c>
      <c r="N594" s="28">
        <f t="shared" si="39"/>
        <v>3731111.3840000005</v>
      </c>
      <c r="O594" s="28">
        <f t="shared" si="40"/>
        <v>4892661.1483876202</v>
      </c>
      <c r="P594">
        <v>27</v>
      </c>
      <c r="Q594" t="s">
        <v>28</v>
      </c>
      <c r="R594" t="s">
        <v>677</v>
      </c>
    </row>
    <row r="595" spans="1:18" x14ac:dyDescent="0.45">
      <c r="A595">
        <v>1714</v>
      </c>
      <c r="B595" t="s">
        <v>1966</v>
      </c>
      <c r="C595" t="s">
        <v>2073</v>
      </c>
      <c r="D595" t="s">
        <v>1941</v>
      </c>
      <c r="E595">
        <v>7</v>
      </c>
      <c r="H595" s="11">
        <v>5500</v>
      </c>
      <c r="J595" s="41">
        <v>286000</v>
      </c>
      <c r="K595" s="40">
        <f t="shared" si="37"/>
        <v>337480</v>
      </c>
      <c r="L595" s="42" cm="1">
        <f t="array" ref="L595">_xlfn.IFS(K595&gt;300000,0.47,K595&gt;60000,0.45,K595&gt;35200,0.3,K595&gt;20200,0.24,K595&gt;=0,0.19)</f>
        <v>0.47</v>
      </c>
      <c r="M595" s="40">
        <f t="shared" si="38"/>
        <v>178864.40000000002</v>
      </c>
      <c r="N595" s="28">
        <f t="shared" si="39"/>
        <v>3731111.3840000005</v>
      </c>
      <c r="O595" s="28">
        <f t="shared" si="40"/>
        <v>4892661.1483876202</v>
      </c>
      <c r="P595">
        <v>25</v>
      </c>
      <c r="Q595" t="s">
        <v>40</v>
      </c>
      <c r="R595" t="s">
        <v>677</v>
      </c>
    </row>
    <row r="596" spans="1:18" x14ac:dyDescent="0.45">
      <c r="A596">
        <v>1733</v>
      </c>
      <c r="B596" t="s">
        <v>1966</v>
      </c>
      <c r="C596" t="s">
        <v>2074</v>
      </c>
      <c r="D596" t="s">
        <v>2214</v>
      </c>
      <c r="E596">
        <v>3</v>
      </c>
      <c r="H596" s="11">
        <v>5500</v>
      </c>
      <c r="J596" s="41">
        <v>286000</v>
      </c>
      <c r="K596" s="40">
        <f t="shared" si="37"/>
        <v>337480</v>
      </c>
      <c r="L596" s="42" cm="1">
        <f t="array" ref="L596">_xlfn.IFS(K596&gt;300000,0.47,K596&gt;60000,0.45,K596&gt;35200,0.3,K596&gt;20200,0.24,K596&gt;=0,0.19)</f>
        <v>0.47</v>
      </c>
      <c r="M596" s="40">
        <f t="shared" si="38"/>
        <v>178864.40000000002</v>
      </c>
      <c r="N596" s="28">
        <f t="shared" si="39"/>
        <v>3731111.3840000005</v>
      </c>
      <c r="O596" s="28">
        <f t="shared" si="40"/>
        <v>4892661.1483876202</v>
      </c>
      <c r="P596">
        <v>26</v>
      </c>
      <c r="Q596" t="s">
        <v>26</v>
      </c>
      <c r="R596" t="s">
        <v>677</v>
      </c>
    </row>
    <row r="597" spans="1:18" x14ac:dyDescent="0.45">
      <c r="A597">
        <v>1789</v>
      </c>
      <c r="B597" t="s">
        <v>1966</v>
      </c>
      <c r="C597" t="s">
        <v>1985</v>
      </c>
      <c r="D597" t="s">
        <v>2271</v>
      </c>
      <c r="E597">
        <v>9</v>
      </c>
      <c r="H597" s="11">
        <v>5500</v>
      </c>
      <c r="J597" s="41">
        <v>286000</v>
      </c>
      <c r="K597" s="40">
        <f t="shared" si="37"/>
        <v>337480</v>
      </c>
      <c r="L597" s="42" cm="1">
        <f t="array" ref="L597">_xlfn.IFS(K597&gt;300000,0.47,K597&gt;60000,0.45,K597&gt;35200,0.3,K597&gt;20200,0.24,K597&gt;=0,0.19)</f>
        <v>0.47</v>
      </c>
      <c r="M597" s="40">
        <f t="shared" si="38"/>
        <v>178864.40000000002</v>
      </c>
      <c r="N597" s="28">
        <f t="shared" si="39"/>
        <v>3731111.3840000005</v>
      </c>
      <c r="O597" s="28">
        <f t="shared" si="40"/>
        <v>4892661.1483876202</v>
      </c>
      <c r="P597">
        <v>18</v>
      </c>
      <c r="Q597" t="s">
        <v>146</v>
      </c>
      <c r="R597" t="s">
        <v>677</v>
      </c>
    </row>
    <row r="598" spans="1:18" x14ac:dyDescent="0.45">
      <c r="A598">
        <v>1132</v>
      </c>
      <c r="B598" t="s">
        <v>790</v>
      </c>
      <c r="C598" t="s">
        <v>941</v>
      </c>
      <c r="D598" t="s">
        <v>981</v>
      </c>
      <c r="E598">
        <v>25</v>
      </c>
      <c r="H598" s="11">
        <v>5400</v>
      </c>
      <c r="I598">
        <v>133272</v>
      </c>
      <c r="J598" s="41">
        <v>280800</v>
      </c>
      <c r="K598" s="40">
        <f t="shared" si="37"/>
        <v>331344</v>
      </c>
      <c r="L598" s="42" cm="1">
        <f t="array" ref="L598">_xlfn.IFS(K598&gt;300000,0.47,K598&gt;60000,0.45,K598&gt;35200,0.3,K598&gt;20200,0.24,K598&gt;=0,0.19)</f>
        <v>0.47</v>
      </c>
      <c r="M598" s="40">
        <f t="shared" si="38"/>
        <v>175612.32</v>
      </c>
      <c r="N598" s="28">
        <f t="shared" si="39"/>
        <v>3663272.9952000002</v>
      </c>
      <c r="O598" s="28">
        <f t="shared" si="40"/>
        <v>4803703.6729623899</v>
      </c>
      <c r="P598">
        <v>22</v>
      </c>
      <c r="Q598" t="s">
        <v>28</v>
      </c>
      <c r="R598" t="s">
        <v>677</v>
      </c>
    </row>
    <row r="599" spans="1:18" x14ac:dyDescent="0.45">
      <c r="A599">
        <v>1457</v>
      </c>
      <c r="B599" t="s">
        <v>790</v>
      </c>
      <c r="C599" t="s">
        <v>1316</v>
      </c>
      <c r="D599" t="s">
        <v>1341</v>
      </c>
      <c r="E599">
        <v>24</v>
      </c>
      <c r="H599" s="11">
        <v>5400</v>
      </c>
      <c r="I599">
        <v>133272</v>
      </c>
      <c r="J599" s="41">
        <v>280800</v>
      </c>
      <c r="K599" s="40">
        <f t="shared" si="37"/>
        <v>331344</v>
      </c>
      <c r="L599" s="42" cm="1">
        <f t="array" ref="L599">_xlfn.IFS(K599&gt;300000,0.47,K599&gt;60000,0.45,K599&gt;35200,0.3,K599&gt;20200,0.24,K599&gt;=0,0.19)</f>
        <v>0.47</v>
      </c>
      <c r="M599" s="40">
        <f t="shared" si="38"/>
        <v>175612.32</v>
      </c>
      <c r="N599" s="28">
        <f t="shared" si="39"/>
        <v>3663272.9952000002</v>
      </c>
      <c r="O599" s="28">
        <f t="shared" si="40"/>
        <v>4803703.6729623899</v>
      </c>
      <c r="P599">
        <v>23</v>
      </c>
      <c r="Q599" t="s">
        <v>28</v>
      </c>
      <c r="R599" t="s">
        <v>677</v>
      </c>
    </row>
    <row r="600" spans="1:18" x14ac:dyDescent="0.45">
      <c r="A600">
        <v>1548</v>
      </c>
      <c r="B600" t="s">
        <v>1966</v>
      </c>
      <c r="C600" t="s">
        <v>1427</v>
      </c>
      <c r="D600" t="s">
        <v>1440</v>
      </c>
      <c r="E600">
        <v>12</v>
      </c>
      <c r="H600" s="11">
        <v>5400</v>
      </c>
      <c r="I600">
        <v>133272</v>
      </c>
      <c r="J600" s="41">
        <v>280800</v>
      </c>
      <c r="K600" s="40">
        <f t="shared" si="37"/>
        <v>331344</v>
      </c>
      <c r="L600" s="42" cm="1">
        <f t="array" ref="L600">_xlfn.IFS(K600&gt;300000,0.47,K600&gt;60000,0.45,K600&gt;35200,0.3,K600&gt;20200,0.24,K600&gt;=0,0.19)</f>
        <v>0.47</v>
      </c>
      <c r="M600" s="40">
        <f t="shared" si="38"/>
        <v>175612.32</v>
      </c>
      <c r="N600" s="28">
        <f t="shared" si="39"/>
        <v>3663272.9952000002</v>
      </c>
      <c r="O600" s="28">
        <f t="shared" si="40"/>
        <v>4803703.6729623899</v>
      </c>
      <c r="P600">
        <v>23</v>
      </c>
      <c r="Q600" t="s">
        <v>40</v>
      </c>
      <c r="R600" t="s">
        <v>677</v>
      </c>
    </row>
    <row r="601" spans="1:18" x14ac:dyDescent="0.45">
      <c r="A601">
        <v>1625</v>
      </c>
      <c r="B601" t="s">
        <v>1966</v>
      </c>
      <c r="C601" t="s">
        <v>2069</v>
      </c>
      <c r="D601" t="s">
        <v>2128</v>
      </c>
      <c r="E601">
        <v>16</v>
      </c>
      <c r="H601" s="11">
        <v>5400</v>
      </c>
      <c r="J601" s="41">
        <v>280800</v>
      </c>
      <c r="K601" s="40">
        <f t="shared" si="37"/>
        <v>331344</v>
      </c>
      <c r="L601" s="42" cm="1">
        <f t="array" ref="L601">_xlfn.IFS(K601&gt;300000,0.47,K601&gt;60000,0.45,K601&gt;35200,0.3,K601&gt;20200,0.24,K601&gt;=0,0.19)</f>
        <v>0.47</v>
      </c>
      <c r="M601" s="40">
        <f t="shared" si="38"/>
        <v>175612.32</v>
      </c>
      <c r="N601" s="28">
        <f t="shared" si="39"/>
        <v>3663272.9952000002</v>
      </c>
      <c r="O601" s="28">
        <f t="shared" si="40"/>
        <v>4803703.6729623899</v>
      </c>
      <c r="P601">
        <v>29</v>
      </c>
      <c r="Q601" t="s">
        <v>63</v>
      </c>
      <c r="R601" t="s">
        <v>677</v>
      </c>
    </row>
    <row r="602" spans="1:18" x14ac:dyDescent="0.45">
      <c r="A602">
        <v>1734</v>
      </c>
      <c r="B602" t="s">
        <v>1966</v>
      </c>
      <c r="C602" t="s">
        <v>2074</v>
      </c>
      <c r="D602" t="s">
        <v>2215</v>
      </c>
      <c r="E602">
        <v>4</v>
      </c>
      <c r="H602" s="11">
        <v>5400</v>
      </c>
      <c r="J602" s="41">
        <v>280800</v>
      </c>
      <c r="K602" s="40">
        <f t="shared" si="37"/>
        <v>331344</v>
      </c>
      <c r="L602" s="42" cm="1">
        <f t="array" ref="L602">_xlfn.IFS(K602&gt;300000,0.47,K602&gt;60000,0.45,K602&gt;35200,0.3,K602&gt;20200,0.24,K602&gt;=0,0.19)</f>
        <v>0.47</v>
      </c>
      <c r="M602" s="40">
        <f t="shared" si="38"/>
        <v>175612.32</v>
      </c>
      <c r="N602" s="28">
        <f t="shared" si="39"/>
        <v>3663272.9952000002</v>
      </c>
      <c r="O602" s="28">
        <f t="shared" si="40"/>
        <v>4803703.6729623899</v>
      </c>
      <c r="P602">
        <v>25</v>
      </c>
      <c r="Q602" t="s">
        <v>45</v>
      </c>
      <c r="R602" t="s">
        <v>677</v>
      </c>
    </row>
    <row r="603" spans="1:18" x14ac:dyDescent="0.45">
      <c r="A603">
        <v>1269</v>
      </c>
      <c r="B603" t="s">
        <v>1966</v>
      </c>
      <c r="C603" t="s">
        <v>1111</v>
      </c>
      <c r="D603" t="s">
        <v>1131</v>
      </c>
      <c r="E603">
        <v>19</v>
      </c>
      <c r="H603" s="11">
        <v>5300</v>
      </c>
      <c r="I603">
        <v>130804</v>
      </c>
      <c r="J603" s="41">
        <v>275600</v>
      </c>
      <c r="K603" s="40">
        <f t="shared" si="37"/>
        <v>325208</v>
      </c>
      <c r="L603" s="42" cm="1">
        <f t="array" ref="L603">_xlfn.IFS(K603&gt;300000,0.47,K603&gt;60000,0.45,K603&gt;35200,0.3,K603&gt;20200,0.24,K603&gt;=0,0.19)</f>
        <v>0.47</v>
      </c>
      <c r="M603" s="40">
        <f t="shared" si="38"/>
        <v>172360.24000000002</v>
      </c>
      <c r="N603" s="28">
        <f t="shared" si="39"/>
        <v>3595434.6064000004</v>
      </c>
      <c r="O603" s="28">
        <f t="shared" si="40"/>
        <v>4714746.1975371614</v>
      </c>
      <c r="P603">
        <v>27</v>
      </c>
      <c r="Q603" t="s">
        <v>1132</v>
      </c>
      <c r="R603" t="s">
        <v>1133</v>
      </c>
    </row>
    <row r="604" spans="1:18" x14ac:dyDescent="0.45">
      <c r="A604">
        <v>1499</v>
      </c>
      <c r="B604" t="s">
        <v>790</v>
      </c>
      <c r="C604" t="s">
        <v>1371</v>
      </c>
      <c r="D604" t="s">
        <v>1387</v>
      </c>
      <c r="E604">
        <v>14</v>
      </c>
      <c r="H604" s="11">
        <v>5300</v>
      </c>
      <c r="I604">
        <v>130804</v>
      </c>
      <c r="J604" s="41">
        <v>275600</v>
      </c>
      <c r="K604" s="40">
        <f t="shared" si="37"/>
        <v>325208</v>
      </c>
      <c r="L604" s="42" cm="1">
        <f t="array" ref="L604">_xlfn.IFS(K604&gt;300000,0.47,K604&gt;60000,0.45,K604&gt;35200,0.3,K604&gt;20200,0.24,K604&gt;=0,0.19)</f>
        <v>0.47</v>
      </c>
      <c r="M604" s="40">
        <f t="shared" si="38"/>
        <v>172360.24000000002</v>
      </c>
      <c r="N604" s="28">
        <f t="shared" si="39"/>
        <v>3595434.6064000004</v>
      </c>
      <c r="O604" s="28">
        <f t="shared" si="40"/>
        <v>4714746.1975371614</v>
      </c>
      <c r="P604">
        <v>27</v>
      </c>
      <c r="Q604" t="s">
        <v>63</v>
      </c>
      <c r="R604" t="s">
        <v>677</v>
      </c>
    </row>
    <row r="605" spans="1:18" x14ac:dyDescent="0.45">
      <c r="A605">
        <v>1549</v>
      </c>
      <c r="B605" t="s">
        <v>1966</v>
      </c>
      <c r="C605" t="s">
        <v>1427</v>
      </c>
      <c r="D605" t="s">
        <v>1441</v>
      </c>
      <c r="E605">
        <v>13</v>
      </c>
      <c r="H605" s="11">
        <v>5300</v>
      </c>
      <c r="I605">
        <v>130804</v>
      </c>
      <c r="J605" s="41">
        <v>275600</v>
      </c>
      <c r="K605" s="40">
        <f t="shared" si="37"/>
        <v>325208</v>
      </c>
      <c r="L605" s="42" cm="1">
        <f t="array" ref="L605">_xlfn.IFS(K605&gt;300000,0.47,K605&gt;60000,0.45,K605&gt;35200,0.3,K605&gt;20200,0.24,K605&gt;=0,0.19)</f>
        <v>0.47</v>
      </c>
      <c r="M605" s="40">
        <f t="shared" si="38"/>
        <v>172360.24000000002</v>
      </c>
      <c r="N605" s="28">
        <f t="shared" si="39"/>
        <v>3595434.6064000004</v>
      </c>
      <c r="O605" s="28">
        <f t="shared" si="40"/>
        <v>4714746.1975371614</v>
      </c>
      <c r="P605">
        <v>24</v>
      </c>
      <c r="Q605" t="s">
        <v>30</v>
      </c>
      <c r="R605" t="s">
        <v>317</v>
      </c>
    </row>
    <row r="606" spans="1:18" x14ac:dyDescent="0.45">
      <c r="A606">
        <v>1550</v>
      </c>
      <c r="B606" t="s">
        <v>1966</v>
      </c>
      <c r="C606" t="s">
        <v>1427</v>
      </c>
      <c r="D606" t="s">
        <v>1442</v>
      </c>
      <c r="E606">
        <v>14</v>
      </c>
      <c r="H606" s="11">
        <v>5300</v>
      </c>
      <c r="I606">
        <v>130804</v>
      </c>
      <c r="J606" s="41">
        <v>275600</v>
      </c>
      <c r="K606" s="40">
        <f t="shared" si="37"/>
        <v>325208</v>
      </c>
      <c r="L606" s="42" cm="1">
        <f t="array" ref="L606">_xlfn.IFS(K606&gt;300000,0.47,K606&gt;60000,0.45,K606&gt;35200,0.3,K606&gt;20200,0.24,K606&gt;=0,0.19)</f>
        <v>0.47</v>
      </c>
      <c r="M606" s="40">
        <f t="shared" si="38"/>
        <v>172360.24000000002</v>
      </c>
      <c r="N606" s="28">
        <f t="shared" si="39"/>
        <v>3595434.6064000004</v>
      </c>
      <c r="O606" s="28">
        <f t="shared" si="40"/>
        <v>4714746.1975371614</v>
      </c>
      <c r="P606">
        <v>24</v>
      </c>
      <c r="Q606" t="s">
        <v>50</v>
      </c>
      <c r="R606" t="s">
        <v>317</v>
      </c>
    </row>
    <row r="607" spans="1:18" x14ac:dyDescent="0.45">
      <c r="A607">
        <v>1735</v>
      </c>
      <c r="B607" t="s">
        <v>1966</v>
      </c>
      <c r="C607" t="s">
        <v>2074</v>
      </c>
      <c r="D607" t="s">
        <v>2216</v>
      </c>
      <c r="E607">
        <v>5</v>
      </c>
      <c r="H607" s="11">
        <v>5300</v>
      </c>
      <c r="J607" s="41">
        <v>275600</v>
      </c>
      <c r="K607" s="40">
        <f t="shared" si="37"/>
        <v>325208</v>
      </c>
      <c r="L607" s="42" cm="1">
        <f t="array" ref="L607">_xlfn.IFS(K607&gt;300000,0.47,K607&gt;60000,0.45,K607&gt;35200,0.3,K607&gt;20200,0.24,K607&gt;=0,0.19)</f>
        <v>0.47</v>
      </c>
      <c r="M607" s="40">
        <f t="shared" si="38"/>
        <v>172360.24000000002</v>
      </c>
      <c r="N607" s="28">
        <f t="shared" si="39"/>
        <v>3595434.6064000004</v>
      </c>
      <c r="O607" s="28">
        <f t="shared" si="40"/>
        <v>4714746.1975371614</v>
      </c>
      <c r="P607">
        <v>30</v>
      </c>
      <c r="Q607" t="s">
        <v>26</v>
      </c>
      <c r="R607" t="s">
        <v>677</v>
      </c>
    </row>
    <row r="608" spans="1:18" x14ac:dyDescent="0.45">
      <c r="A608">
        <v>1790</v>
      </c>
      <c r="B608" t="s">
        <v>1966</v>
      </c>
      <c r="C608" t="s">
        <v>1985</v>
      </c>
      <c r="D608" t="s">
        <v>2272</v>
      </c>
      <c r="E608">
        <v>10</v>
      </c>
      <c r="H608" s="11">
        <v>5300</v>
      </c>
      <c r="J608" s="41">
        <v>275600</v>
      </c>
      <c r="K608" s="40">
        <f t="shared" si="37"/>
        <v>325208</v>
      </c>
      <c r="L608" s="42" cm="1">
        <f t="array" ref="L608">_xlfn.IFS(K608&gt;300000,0.47,K608&gt;60000,0.45,K608&gt;35200,0.3,K608&gt;20200,0.24,K608&gt;=0,0.19)</f>
        <v>0.47</v>
      </c>
      <c r="M608" s="40">
        <f t="shared" si="38"/>
        <v>172360.24000000002</v>
      </c>
      <c r="N608" s="28">
        <f t="shared" si="39"/>
        <v>3595434.6064000004</v>
      </c>
      <c r="O608" s="28">
        <f t="shared" si="40"/>
        <v>4714746.1975371614</v>
      </c>
      <c r="P608">
        <v>28</v>
      </c>
      <c r="Q608" t="s">
        <v>75</v>
      </c>
      <c r="R608" t="s">
        <v>677</v>
      </c>
    </row>
    <row r="609" spans="1:18" x14ac:dyDescent="0.45">
      <c r="A609">
        <v>1791</v>
      </c>
      <c r="B609" t="s">
        <v>1966</v>
      </c>
      <c r="C609" t="s">
        <v>1985</v>
      </c>
      <c r="D609" t="s">
        <v>2273</v>
      </c>
      <c r="E609">
        <v>11</v>
      </c>
      <c r="H609" s="11">
        <v>5300</v>
      </c>
      <c r="J609" s="41">
        <v>275600</v>
      </c>
      <c r="K609" s="40">
        <f t="shared" si="37"/>
        <v>325208</v>
      </c>
      <c r="L609" s="42" cm="1">
        <f t="array" ref="L609">_xlfn.IFS(K609&gt;300000,0.47,K609&gt;60000,0.45,K609&gt;35200,0.3,K609&gt;20200,0.24,K609&gt;=0,0.19)</f>
        <v>0.47</v>
      </c>
      <c r="M609" s="40">
        <f t="shared" si="38"/>
        <v>172360.24000000002</v>
      </c>
      <c r="N609" s="28">
        <f t="shared" si="39"/>
        <v>3595434.6064000004</v>
      </c>
      <c r="O609" s="28">
        <f t="shared" si="40"/>
        <v>4714746.1975371614</v>
      </c>
      <c r="P609">
        <v>19</v>
      </c>
      <c r="Q609" t="s">
        <v>26</v>
      </c>
      <c r="R609" t="s">
        <v>677</v>
      </c>
    </row>
    <row r="610" spans="1:18" x14ac:dyDescent="0.45">
      <c r="A610">
        <v>1500</v>
      </c>
      <c r="B610" t="s">
        <v>790</v>
      </c>
      <c r="C610" t="s">
        <v>1371</v>
      </c>
      <c r="D610" t="s">
        <v>1388</v>
      </c>
      <c r="E610">
        <v>15</v>
      </c>
      <c r="H610" s="11">
        <v>5100</v>
      </c>
      <c r="I610">
        <v>125868</v>
      </c>
      <c r="J610" s="41">
        <v>265200</v>
      </c>
      <c r="K610" s="40">
        <f t="shared" si="37"/>
        <v>312936</v>
      </c>
      <c r="L610" s="42" cm="1">
        <f t="array" ref="L610">_xlfn.IFS(K610&gt;300000,0.47,K610&gt;60000,0.45,K610&gt;35200,0.3,K610&gt;20200,0.24,K610&gt;=0,0.19)</f>
        <v>0.47</v>
      </c>
      <c r="M610" s="40">
        <f t="shared" si="38"/>
        <v>165856.08000000002</v>
      </c>
      <c r="N610" s="28">
        <f t="shared" si="39"/>
        <v>3459757.8288000003</v>
      </c>
      <c r="O610" s="28">
        <f t="shared" si="40"/>
        <v>4536831.2466867026</v>
      </c>
      <c r="P610">
        <v>28</v>
      </c>
      <c r="Q610" t="s">
        <v>231</v>
      </c>
      <c r="R610" t="s">
        <v>677</v>
      </c>
    </row>
    <row r="611" spans="1:18" x14ac:dyDescent="0.45">
      <c r="A611">
        <v>1501</v>
      </c>
      <c r="B611" t="s">
        <v>790</v>
      </c>
      <c r="C611" t="s">
        <v>1371</v>
      </c>
      <c r="D611" t="s">
        <v>1389</v>
      </c>
      <c r="E611">
        <v>16</v>
      </c>
      <c r="H611" s="11">
        <v>5100</v>
      </c>
      <c r="I611">
        <v>125868</v>
      </c>
      <c r="J611" s="41">
        <v>265200</v>
      </c>
      <c r="K611" s="40">
        <f t="shared" si="37"/>
        <v>312936</v>
      </c>
      <c r="L611" s="42" cm="1">
        <f t="array" ref="L611">_xlfn.IFS(K611&gt;300000,0.47,K611&gt;60000,0.45,K611&gt;35200,0.3,K611&gt;20200,0.24,K611&gt;=0,0.19)</f>
        <v>0.47</v>
      </c>
      <c r="M611" s="40">
        <f t="shared" si="38"/>
        <v>165856.08000000002</v>
      </c>
      <c r="N611" s="28">
        <f t="shared" si="39"/>
        <v>3459757.8288000003</v>
      </c>
      <c r="O611" s="28">
        <f t="shared" si="40"/>
        <v>4536831.2466867026</v>
      </c>
      <c r="P611">
        <v>31</v>
      </c>
      <c r="Q611" t="s">
        <v>63</v>
      </c>
      <c r="R611" t="s">
        <v>677</v>
      </c>
    </row>
    <row r="612" spans="1:18" x14ac:dyDescent="0.45">
      <c r="A612">
        <v>1502</v>
      </c>
      <c r="B612" t="s">
        <v>790</v>
      </c>
      <c r="C612" t="s">
        <v>1371</v>
      </c>
      <c r="D612" t="s">
        <v>1390</v>
      </c>
      <c r="E612">
        <v>17</v>
      </c>
      <c r="H612" s="11">
        <v>5100</v>
      </c>
      <c r="I612">
        <v>125868</v>
      </c>
      <c r="J612" s="41">
        <v>265200</v>
      </c>
      <c r="K612" s="40">
        <f t="shared" si="37"/>
        <v>312936</v>
      </c>
      <c r="L612" s="42" cm="1">
        <f t="array" ref="L612">_xlfn.IFS(K612&gt;300000,0.47,K612&gt;60000,0.45,K612&gt;35200,0.3,K612&gt;20200,0.24,K612&gt;=0,0.19)</f>
        <v>0.47</v>
      </c>
      <c r="M612" s="40">
        <f t="shared" si="38"/>
        <v>165856.08000000002</v>
      </c>
      <c r="N612" s="28">
        <f t="shared" si="39"/>
        <v>3459757.8288000003</v>
      </c>
      <c r="O612" s="28">
        <f t="shared" si="40"/>
        <v>4536831.2466867026</v>
      </c>
      <c r="P612">
        <v>26</v>
      </c>
      <c r="Q612" t="s">
        <v>73</v>
      </c>
      <c r="R612" t="s">
        <v>677</v>
      </c>
    </row>
    <row r="613" spans="1:18" x14ac:dyDescent="0.45">
      <c r="A613">
        <v>1626</v>
      </c>
      <c r="B613" t="s">
        <v>1966</v>
      </c>
      <c r="C613" t="s">
        <v>2069</v>
      </c>
      <c r="D613" t="s">
        <v>2129</v>
      </c>
      <c r="E613">
        <v>17</v>
      </c>
      <c r="H613" s="11">
        <v>5100</v>
      </c>
      <c r="J613" s="41">
        <v>265200</v>
      </c>
      <c r="K613" s="40">
        <f t="shared" si="37"/>
        <v>312936</v>
      </c>
      <c r="L613" s="42" cm="1">
        <f t="array" ref="L613">_xlfn.IFS(K613&gt;300000,0.47,K613&gt;60000,0.45,K613&gt;35200,0.3,K613&gt;20200,0.24,K613&gt;=0,0.19)</f>
        <v>0.47</v>
      </c>
      <c r="M613" s="40">
        <f t="shared" si="38"/>
        <v>165856.08000000002</v>
      </c>
      <c r="N613" s="28">
        <f t="shared" si="39"/>
        <v>3459757.8288000003</v>
      </c>
      <c r="O613" s="28">
        <f t="shared" si="40"/>
        <v>4536831.2466867026</v>
      </c>
      <c r="P613">
        <v>33</v>
      </c>
      <c r="Q613" t="s">
        <v>61</v>
      </c>
      <c r="R613" t="s">
        <v>677</v>
      </c>
    </row>
    <row r="614" spans="1:18" x14ac:dyDescent="0.45">
      <c r="A614">
        <v>1672</v>
      </c>
      <c r="B614" t="s">
        <v>1966</v>
      </c>
      <c r="C614" t="s">
        <v>2071</v>
      </c>
      <c r="D614" t="s">
        <v>2177</v>
      </c>
      <c r="E614">
        <v>12</v>
      </c>
      <c r="H614" s="11">
        <v>5100</v>
      </c>
      <c r="J614" s="41">
        <v>265200</v>
      </c>
      <c r="K614" s="40">
        <f t="shared" si="37"/>
        <v>312936</v>
      </c>
      <c r="L614" s="42" cm="1">
        <f t="array" ref="L614">_xlfn.IFS(K614&gt;300000,0.47,K614&gt;60000,0.45,K614&gt;35200,0.3,K614&gt;20200,0.24,K614&gt;=0,0.19)</f>
        <v>0.47</v>
      </c>
      <c r="M614" s="40">
        <f t="shared" si="38"/>
        <v>165856.08000000002</v>
      </c>
      <c r="N614" s="28">
        <f t="shared" si="39"/>
        <v>3459757.8288000003</v>
      </c>
      <c r="O614" s="28">
        <f t="shared" si="40"/>
        <v>4536831.2466867026</v>
      </c>
      <c r="P614">
        <v>23</v>
      </c>
      <c r="Q614" t="s">
        <v>28</v>
      </c>
      <c r="R614" t="s">
        <v>677</v>
      </c>
    </row>
    <row r="615" spans="1:18" x14ac:dyDescent="0.45">
      <c r="A615">
        <v>1700</v>
      </c>
      <c r="B615" t="s">
        <v>1966</v>
      </c>
      <c r="C615" t="s">
        <v>2072</v>
      </c>
      <c r="D615" t="s">
        <v>2204</v>
      </c>
      <c r="E615">
        <v>15</v>
      </c>
      <c r="H615" s="11">
        <v>5100</v>
      </c>
      <c r="J615" s="41">
        <v>265200</v>
      </c>
      <c r="K615" s="40">
        <f t="shared" si="37"/>
        <v>312936</v>
      </c>
      <c r="L615" s="42" cm="1">
        <f t="array" ref="L615">_xlfn.IFS(K615&gt;300000,0.47,K615&gt;60000,0.45,K615&gt;35200,0.3,K615&gt;20200,0.24,K615&gt;=0,0.19)</f>
        <v>0.47</v>
      </c>
      <c r="M615" s="40">
        <f t="shared" si="38"/>
        <v>165856.08000000002</v>
      </c>
      <c r="N615" s="28">
        <f t="shared" si="39"/>
        <v>3459757.8288000003</v>
      </c>
      <c r="O615" s="28">
        <f t="shared" si="40"/>
        <v>4536831.2466867026</v>
      </c>
      <c r="P615">
        <v>25</v>
      </c>
      <c r="Q615" t="s">
        <v>70</v>
      </c>
      <c r="R615" t="s">
        <v>677</v>
      </c>
    </row>
    <row r="616" spans="1:18" x14ac:dyDescent="0.45">
      <c r="A616">
        <v>1736</v>
      </c>
      <c r="B616" t="s">
        <v>1966</v>
      </c>
      <c r="C616" t="s">
        <v>2074</v>
      </c>
      <c r="D616" t="s">
        <v>2217</v>
      </c>
      <c r="E616">
        <v>6</v>
      </c>
      <c r="H616" s="11">
        <v>5100</v>
      </c>
      <c r="J616" s="41">
        <v>265200</v>
      </c>
      <c r="K616" s="40">
        <f t="shared" si="37"/>
        <v>312936</v>
      </c>
      <c r="L616" s="42" cm="1">
        <f t="array" ref="L616">_xlfn.IFS(K616&gt;300000,0.47,K616&gt;60000,0.45,K616&gt;35200,0.3,K616&gt;20200,0.24,K616&gt;=0,0.19)</f>
        <v>0.47</v>
      </c>
      <c r="M616" s="40">
        <f t="shared" si="38"/>
        <v>165856.08000000002</v>
      </c>
      <c r="N616" s="28">
        <f t="shared" si="39"/>
        <v>3459757.8288000003</v>
      </c>
      <c r="O616" s="28">
        <f t="shared" si="40"/>
        <v>4536831.2466867026</v>
      </c>
      <c r="P616">
        <v>23</v>
      </c>
      <c r="Q616" t="s">
        <v>17</v>
      </c>
      <c r="R616" t="s">
        <v>677</v>
      </c>
    </row>
    <row r="617" spans="1:18" x14ac:dyDescent="0.45">
      <c r="A617">
        <v>1792</v>
      </c>
      <c r="B617" t="s">
        <v>1966</v>
      </c>
      <c r="C617" t="s">
        <v>1985</v>
      </c>
      <c r="D617" t="s">
        <v>2274</v>
      </c>
      <c r="E617">
        <v>12</v>
      </c>
      <c r="H617" s="11">
        <v>5100</v>
      </c>
      <c r="J617" s="41">
        <v>265200</v>
      </c>
      <c r="K617" s="40">
        <f t="shared" si="37"/>
        <v>312936</v>
      </c>
      <c r="L617" s="42" cm="1">
        <f t="array" ref="L617">_xlfn.IFS(K617&gt;300000,0.47,K617&gt;60000,0.45,K617&gt;35200,0.3,K617&gt;20200,0.24,K617&gt;=0,0.19)</f>
        <v>0.47</v>
      </c>
      <c r="M617" s="40">
        <f t="shared" si="38"/>
        <v>165856.08000000002</v>
      </c>
      <c r="N617" s="28">
        <f t="shared" si="39"/>
        <v>3459757.8288000003</v>
      </c>
      <c r="O617" s="28">
        <f t="shared" si="40"/>
        <v>4536831.2466867026</v>
      </c>
      <c r="P617">
        <v>31</v>
      </c>
      <c r="Q617" t="s">
        <v>26</v>
      </c>
      <c r="R617" t="s">
        <v>677</v>
      </c>
    </row>
    <row r="618" spans="1:18" x14ac:dyDescent="0.45">
      <c r="A618">
        <v>1793</v>
      </c>
      <c r="B618" t="s">
        <v>1966</v>
      </c>
      <c r="C618" t="s">
        <v>1985</v>
      </c>
      <c r="D618" t="s">
        <v>2275</v>
      </c>
      <c r="E618">
        <v>13</v>
      </c>
      <c r="H618" s="11">
        <v>5100</v>
      </c>
      <c r="J618" s="41">
        <v>265200</v>
      </c>
      <c r="K618" s="40">
        <f t="shared" si="37"/>
        <v>312936</v>
      </c>
      <c r="L618" s="42" cm="1">
        <f t="array" ref="L618">_xlfn.IFS(K618&gt;300000,0.47,K618&gt;60000,0.45,K618&gt;35200,0.3,K618&gt;20200,0.24,K618&gt;=0,0.19)</f>
        <v>0.47</v>
      </c>
      <c r="M618" s="40">
        <f t="shared" si="38"/>
        <v>165856.08000000002</v>
      </c>
      <c r="N618" s="28">
        <f t="shared" si="39"/>
        <v>3459757.8288000003</v>
      </c>
      <c r="O618" s="28">
        <f t="shared" si="40"/>
        <v>4536831.2466867026</v>
      </c>
      <c r="P618">
        <v>26</v>
      </c>
      <c r="Q618" t="s">
        <v>69</v>
      </c>
      <c r="R618" t="s">
        <v>197</v>
      </c>
    </row>
    <row r="619" spans="1:18" x14ac:dyDescent="0.45">
      <c r="A619">
        <v>1172</v>
      </c>
      <c r="B619" t="s">
        <v>1966</v>
      </c>
      <c r="C619" t="s">
        <v>1007</v>
      </c>
      <c r="D619" t="s">
        <v>1025</v>
      </c>
      <c r="E619">
        <v>18</v>
      </c>
      <c r="H619" s="11">
        <v>5000</v>
      </c>
      <c r="I619">
        <v>123400</v>
      </c>
      <c r="J619" s="41">
        <v>260000</v>
      </c>
      <c r="K619" s="40">
        <f t="shared" si="37"/>
        <v>306800</v>
      </c>
      <c r="L619" s="42" cm="1">
        <f t="array" ref="L619">_xlfn.IFS(K619&gt;300000,0.47,K619&gt;60000,0.45,K619&gt;35200,0.3,K619&gt;20200,0.24,K619&gt;=0,0.19)</f>
        <v>0.47</v>
      </c>
      <c r="M619" s="40">
        <f t="shared" si="38"/>
        <v>162604</v>
      </c>
      <c r="N619" s="28">
        <f t="shared" si="39"/>
        <v>3391919.44</v>
      </c>
      <c r="O619" s="28">
        <f t="shared" si="40"/>
        <v>4447873.7712614723</v>
      </c>
      <c r="P619">
        <v>29</v>
      </c>
      <c r="Q619" t="s">
        <v>26</v>
      </c>
      <c r="R619" t="s">
        <v>677</v>
      </c>
    </row>
    <row r="620" spans="1:18" x14ac:dyDescent="0.45">
      <c r="A620">
        <v>1403</v>
      </c>
      <c r="B620" t="s">
        <v>1966</v>
      </c>
      <c r="C620" t="s">
        <v>1260</v>
      </c>
      <c r="D620" t="s">
        <v>1282</v>
      </c>
      <c r="E620">
        <v>24</v>
      </c>
      <c r="H620" s="11">
        <v>5000</v>
      </c>
      <c r="I620">
        <v>123400</v>
      </c>
      <c r="J620" s="41">
        <v>260000</v>
      </c>
      <c r="K620" s="40">
        <f t="shared" si="37"/>
        <v>306800</v>
      </c>
      <c r="L620" s="42" cm="1">
        <f t="array" ref="L620">_xlfn.IFS(K620&gt;300000,0.47,K620&gt;60000,0.45,K620&gt;35200,0.3,K620&gt;20200,0.24,K620&gt;=0,0.19)</f>
        <v>0.47</v>
      </c>
      <c r="M620" s="40">
        <f t="shared" si="38"/>
        <v>162604</v>
      </c>
      <c r="N620" s="28">
        <f t="shared" si="39"/>
        <v>3391919.44</v>
      </c>
      <c r="O620" s="28">
        <f t="shared" si="40"/>
        <v>4447873.7712614723</v>
      </c>
      <c r="P620">
        <v>23</v>
      </c>
      <c r="Q620" t="s">
        <v>962</v>
      </c>
      <c r="R620" t="s">
        <v>677</v>
      </c>
    </row>
    <row r="621" spans="1:18" x14ac:dyDescent="0.45">
      <c r="A621">
        <v>1199</v>
      </c>
      <c r="B621" t="s">
        <v>790</v>
      </c>
      <c r="C621" t="s">
        <v>1033</v>
      </c>
      <c r="D621" t="s">
        <v>1056</v>
      </c>
      <c r="E621">
        <v>21</v>
      </c>
      <c r="H621" s="11">
        <v>5000</v>
      </c>
      <c r="I621">
        <v>123400</v>
      </c>
      <c r="J621" s="41">
        <v>260000</v>
      </c>
      <c r="K621" s="40">
        <f t="shared" si="37"/>
        <v>306800</v>
      </c>
      <c r="L621" s="42" cm="1">
        <f t="array" ref="L621">_xlfn.IFS(K621&gt;300000,0.47,K621&gt;60000,0.45,K621&gt;35200,0.3,K621&gt;20200,0.24,K621&gt;=0,0.19)</f>
        <v>0.47</v>
      </c>
      <c r="M621" s="40">
        <f t="shared" si="38"/>
        <v>162604</v>
      </c>
      <c r="N621" s="28">
        <f t="shared" si="39"/>
        <v>3391919.44</v>
      </c>
      <c r="O621" s="28">
        <f t="shared" si="40"/>
        <v>4447873.7712614723</v>
      </c>
      <c r="P621">
        <v>23</v>
      </c>
      <c r="Q621" t="s">
        <v>43</v>
      </c>
      <c r="R621" t="s">
        <v>677</v>
      </c>
    </row>
    <row r="622" spans="1:18" x14ac:dyDescent="0.45">
      <c r="A622">
        <v>1352</v>
      </c>
      <c r="B622" t="s">
        <v>790</v>
      </c>
      <c r="C622" t="s">
        <v>1203</v>
      </c>
      <c r="D622" t="s">
        <v>1228</v>
      </c>
      <c r="E622">
        <v>22</v>
      </c>
      <c r="H622" s="11">
        <v>5000</v>
      </c>
      <c r="I622">
        <v>123400</v>
      </c>
      <c r="J622" s="41">
        <v>260000</v>
      </c>
      <c r="K622" s="40">
        <f t="shared" si="37"/>
        <v>306800</v>
      </c>
      <c r="L622" s="42" cm="1">
        <f t="array" ref="L622">_xlfn.IFS(K622&gt;300000,0.47,K622&gt;60000,0.45,K622&gt;35200,0.3,K622&gt;20200,0.24,K622&gt;=0,0.19)</f>
        <v>0.47</v>
      </c>
      <c r="M622" s="40">
        <f t="shared" si="38"/>
        <v>162604</v>
      </c>
      <c r="N622" s="28">
        <f t="shared" si="39"/>
        <v>3391919.44</v>
      </c>
      <c r="O622" s="28">
        <f t="shared" si="40"/>
        <v>4447873.7712614723</v>
      </c>
      <c r="P622">
        <v>23</v>
      </c>
      <c r="Q622" t="s">
        <v>962</v>
      </c>
      <c r="R622" t="s">
        <v>677</v>
      </c>
    </row>
    <row r="623" spans="1:18" x14ac:dyDescent="0.45">
      <c r="A623">
        <v>1458</v>
      </c>
      <c r="B623" t="s">
        <v>790</v>
      </c>
      <c r="C623" t="s">
        <v>1316</v>
      </c>
      <c r="D623" t="s">
        <v>1342</v>
      </c>
      <c r="E623">
        <v>25</v>
      </c>
      <c r="H623" s="11">
        <v>5000</v>
      </c>
      <c r="I623">
        <v>123400</v>
      </c>
      <c r="J623" s="41">
        <v>260000</v>
      </c>
      <c r="K623" s="40">
        <f t="shared" si="37"/>
        <v>306800</v>
      </c>
      <c r="L623" s="42" cm="1">
        <f t="array" ref="L623">_xlfn.IFS(K623&gt;300000,0.47,K623&gt;60000,0.45,K623&gt;35200,0.3,K623&gt;20200,0.24,K623&gt;=0,0.19)</f>
        <v>0.47</v>
      </c>
      <c r="M623" s="40">
        <f t="shared" si="38"/>
        <v>162604</v>
      </c>
      <c r="N623" s="28">
        <f t="shared" si="39"/>
        <v>3391919.44</v>
      </c>
      <c r="O623" s="28">
        <f t="shared" si="40"/>
        <v>4447873.7712614723</v>
      </c>
      <c r="P623">
        <v>22</v>
      </c>
      <c r="Q623" t="s">
        <v>50</v>
      </c>
      <c r="R623" t="s">
        <v>677</v>
      </c>
    </row>
    <row r="624" spans="1:18" x14ac:dyDescent="0.45">
      <c r="A624">
        <v>1503</v>
      </c>
      <c r="B624" t="s">
        <v>790</v>
      </c>
      <c r="C624" t="s">
        <v>1371</v>
      </c>
      <c r="D624" t="s">
        <v>1391</v>
      </c>
      <c r="E624">
        <v>18</v>
      </c>
      <c r="H624" s="11">
        <v>5000</v>
      </c>
      <c r="I624">
        <v>123400</v>
      </c>
      <c r="J624" s="41">
        <v>260000</v>
      </c>
      <c r="K624" s="40">
        <f t="shared" si="37"/>
        <v>306800</v>
      </c>
      <c r="L624" s="42" cm="1">
        <f t="array" ref="L624">_xlfn.IFS(K624&gt;300000,0.47,K624&gt;60000,0.45,K624&gt;35200,0.3,K624&gt;20200,0.24,K624&gt;=0,0.19)</f>
        <v>0.47</v>
      </c>
      <c r="M624" s="40">
        <f t="shared" si="38"/>
        <v>162604</v>
      </c>
      <c r="N624" s="28">
        <f t="shared" si="39"/>
        <v>3391919.44</v>
      </c>
      <c r="O624" s="28">
        <f t="shared" si="40"/>
        <v>4447873.7712614723</v>
      </c>
      <c r="P624">
        <v>26</v>
      </c>
      <c r="Q624" t="s">
        <v>67</v>
      </c>
      <c r="R624" t="s">
        <v>677</v>
      </c>
    </row>
    <row r="625" spans="1:18" x14ac:dyDescent="0.45">
      <c r="A625">
        <v>1606</v>
      </c>
      <c r="B625" t="s">
        <v>1966</v>
      </c>
      <c r="C625" t="s">
        <v>1260</v>
      </c>
      <c r="D625" t="s">
        <v>1282</v>
      </c>
      <c r="E625">
        <v>24</v>
      </c>
      <c r="H625" s="11">
        <v>5000</v>
      </c>
      <c r="J625" s="41">
        <v>260000</v>
      </c>
      <c r="K625" s="40">
        <f t="shared" si="37"/>
        <v>306800</v>
      </c>
      <c r="L625" s="42" cm="1">
        <f t="array" ref="L625">_xlfn.IFS(K625&gt;300000,0.47,K625&gt;60000,0.45,K625&gt;35200,0.3,K625&gt;20200,0.24,K625&gt;=0,0.19)</f>
        <v>0.47</v>
      </c>
      <c r="M625" s="40">
        <f t="shared" si="38"/>
        <v>162604</v>
      </c>
      <c r="N625" s="28">
        <f t="shared" si="39"/>
        <v>3391919.44</v>
      </c>
      <c r="O625" s="28">
        <f t="shared" si="40"/>
        <v>4447873.7712614723</v>
      </c>
      <c r="P625">
        <v>23</v>
      </c>
      <c r="Q625" t="s">
        <v>962</v>
      </c>
      <c r="R625" t="s">
        <v>677</v>
      </c>
    </row>
    <row r="626" spans="1:18" x14ac:dyDescent="0.45">
      <c r="A626">
        <v>1643</v>
      </c>
      <c r="B626" t="s">
        <v>1966</v>
      </c>
      <c r="C626" t="s">
        <v>2070</v>
      </c>
      <c r="D626" t="s">
        <v>2146</v>
      </c>
      <c r="E626">
        <v>10</v>
      </c>
      <c r="H626" s="11">
        <v>5000</v>
      </c>
      <c r="J626" s="41">
        <v>260000</v>
      </c>
      <c r="K626" s="40">
        <f t="shared" si="37"/>
        <v>306800</v>
      </c>
      <c r="L626" s="42" cm="1">
        <f t="array" ref="L626">_xlfn.IFS(K626&gt;300000,0.47,K626&gt;60000,0.45,K626&gt;35200,0.3,K626&gt;20200,0.24,K626&gt;=0,0.19)</f>
        <v>0.47</v>
      </c>
      <c r="M626" s="40">
        <f t="shared" si="38"/>
        <v>162604</v>
      </c>
      <c r="N626" s="28">
        <f t="shared" si="39"/>
        <v>3391919.44</v>
      </c>
      <c r="O626" s="28">
        <f t="shared" si="40"/>
        <v>4447873.7712614723</v>
      </c>
      <c r="P626">
        <v>28</v>
      </c>
      <c r="Q626" t="s">
        <v>75</v>
      </c>
      <c r="R626" t="s">
        <v>677</v>
      </c>
    </row>
    <row r="627" spans="1:18" x14ac:dyDescent="0.45">
      <c r="A627">
        <v>1673</v>
      </c>
      <c r="B627" t="s">
        <v>1966</v>
      </c>
      <c r="C627" t="s">
        <v>2071</v>
      </c>
      <c r="D627" t="s">
        <v>2178</v>
      </c>
      <c r="E627">
        <v>13</v>
      </c>
      <c r="H627" s="11">
        <v>5000</v>
      </c>
      <c r="J627" s="41">
        <v>260000</v>
      </c>
      <c r="K627" s="40">
        <f t="shared" si="37"/>
        <v>306800</v>
      </c>
      <c r="L627" s="42" cm="1">
        <f t="array" ref="L627">_xlfn.IFS(K627&gt;300000,0.47,K627&gt;60000,0.45,K627&gt;35200,0.3,K627&gt;20200,0.24,K627&gt;=0,0.19)</f>
        <v>0.47</v>
      </c>
      <c r="M627" s="40">
        <f t="shared" si="38"/>
        <v>162604</v>
      </c>
      <c r="N627" s="28">
        <f t="shared" si="39"/>
        <v>3391919.44</v>
      </c>
      <c r="O627" s="28">
        <f t="shared" si="40"/>
        <v>4447873.7712614723</v>
      </c>
      <c r="P627">
        <v>22</v>
      </c>
      <c r="Q627" t="s">
        <v>50</v>
      </c>
      <c r="R627" t="s">
        <v>677</v>
      </c>
    </row>
    <row r="628" spans="1:18" x14ac:dyDescent="0.45">
      <c r="A628">
        <v>1715</v>
      </c>
      <c r="B628" t="s">
        <v>1966</v>
      </c>
      <c r="C628" t="s">
        <v>2073</v>
      </c>
      <c r="D628" t="s">
        <v>1943</v>
      </c>
      <c r="E628">
        <v>8</v>
      </c>
      <c r="H628" s="11">
        <v>5000</v>
      </c>
      <c r="J628" s="41">
        <v>260000</v>
      </c>
      <c r="K628" s="40">
        <f t="shared" si="37"/>
        <v>306800</v>
      </c>
      <c r="L628" s="42" cm="1">
        <f t="array" ref="L628">_xlfn.IFS(K628&gt;300000,0.47,K628&gt;60000,0.45,K628&gt;35200,0.3,K628&gt;20200,0.24,K628&gt;=0,0.19)</f>
        <v>0.47</v>
      </c>
      <c r="M628" s="40">
        <f t="shared" si="38"/>
        <v>162604</v>
      </c>
      <c r="N628" s="28">
        <f t="shared" si="39"/>
        <v>3391919.44</v>
      </c>
      <c r="O628" s="28">
        <f t="shared" si="40"/>
        <v>4447873.7712614723</v>
      </c>
      <c r="P628">
        <v>29</v>
      </c>
      <c r="Q628" t="s">
        <v>63</v>
      </c>
      <c r="R628" t="s">
        <v>677</v>
      </c>
    </row>
    <row r="629" spans="1:18" x14ac:dyDescent="0.45">
      <c r="A629">
        <v>1054</v>
      </c>
      <c r="B629" t="s">
        <v>790</v>
      </c>
      <c r="C629" t="s">
        <v>852</v>
      </c>
      <c r="D629" t="s">
        <v>876</v>
      </c>
      <c r="E629">
        <v>22</v>
      </c>
      <c r="H629" s="11">
        <v>4800</v>
      </c>
      <c r="I629">
        <v>118464</v>
      </c>
      <c r="J629" s="41">
        <v>249600</v>
      </c>
      <c r="K629" s="40">
        <f t="shared" si="37"/>
        <v>294528</v>
      </c>
      <c r="L629" s="42" cm="1">
        <f t="array" ref="L629">_xlfn.IFS(K629&gt;300000,0.47,K629&gt;60000,0.45,K629&gt;35200,0.3,K629&gt;20200,0.24,K629&gt;=0,0.19)</f>
        <v>0.45</v>
      </c>
      <c r="M629" s="40">
        <f t="shared" si="38"/>
        <v>161990.40000000002</v>
      </c>
      <c r="N629" s="28">
        <f t="shared" si="39"/>
        <v>3379119.7440000004</v>
      </c>
      <c r="O629" s="28">
        <f t="shared" si="40"/>
        <v>4431089.3419359587</v>
      </c>
      <c r="P629">
        <v>22</v>
      </c>
      <c r="Q629" t="s">
        <v>63</v>
      </c>
      <c r="R629" t="s">
        <v>677</v>
      </c>
    </row>
    <row r="630" spans="1:18" x14ac:dyDescent="0.45">
      <c r="A630">
        <v>1055</v>
      </c>
      <c r="B630" t="s">
        <v>790</v>
      </c>
      <c r="C630" t="s">
        <v>852</v>
      </c>
      <c r="D630" t="s">
        <v>877</v>
      </c>
      <c r="E630">
        <v>23</v>
      </c>
      <c r="H630" s="11">
        <v>4800</v>
      </c>
      <c r="I630">
        <v>118464</v>
      </c>
      <c r="J630" s="41">
        <v>249600</v>
      </c>
      <c r="K630" s="40">
        <f t="shared" si="37"/>
        <v>294528</v>
      </c>
      <c r="L630" s="42" cm="1">
        <f t="array" ref="L630">_xlfn.IFS(K630&gt;300000,0.47,K630&gt;60000,0.45,K630&gt;35200,0.3,K630&gt;20200,0.24,K630&gt;=0,0.19)</f>
        <v>0.45</v>
      </c>
      <c r="M630" s="40">
        <f t="shared" si="38"/>
        <v>161990.40000000002</v>
      </c>
      <c r="N630" s="28">
        <f t="shared" si="39"/>
        <v>3379119.7440000004</v>
      </c>
      <c r="O630" s="28">
        <f t="shared" si="40"/>
        <v>4431089.3419359587</v>
      </c>
      <c r="P630">
        <v>22</v>
      </c>
      <c r="Q630" t="s">
        <v>62</v>
      </c>
      <c r="R630" t="s">
        <v>677</v>
      </c>
    </row>
    <row r="631" spans="1:18" x14ac:dyDescent="0.45">
      <c r="A631">
        <v>1551</v>
      </c>
      <c r="B631" t="s">
        <v>1966</v>
      </c>
      <c r="C631" t="s">
        <v>1427</v>
      </c>
      <c r="D631" t="s">
        <v>1443</v>
      </c>
      <c r="E631">
        <v>15</v>
      </c>
      <c r="H631" s="11">
        <v>4800</v>
      </c>
      <c r="I631">
        <v>118464</v>
      </c>
      <c r="J631" s="41">
        <v>249600</v>
      </c>
      <c r="K631" s="40">
        <f t="shared" si="37"/>
        <v>294528</v>
      </c>
      <c r="L631" s="42" cm="1">
        <f t="array" ref="L631">_xlfn.IFS(K631&gt;300000,0.47,K631&gt;60000,0.45,K631&gt;35200,0.3,K631&gt;20200,0.24,K631&gt;=0,0.19)</f>
        <v>0.45</v>
      </c>
      <c r="M631" s="40">
        <f t="shared" si="38"/>
        <v>161990.40000000002</v>
      </c>
      <c r="N631" s="28">
        <f t="shared" si="39"/>
        <v>3379119.7440000004</v>
      </c>
      <c r="O631" s="28">
        <f t="shared" si="40"/>
        <v>4431089.3419359587</v>
      </c>
      <c r="P631">
        <v>33</v>
      </c>
      <c r="Q631" t="s">
        <v>26</v>
      </c>
      <c r="R631" t="s">
        <v>677</v>
      </c>
    </row>
    <row r="632" spans="1:18" x14ac:dyDescent="0.45">
      <c r="A632">
        <v>1795</v>
      </c>
      <c r="B632" t="s">
        <v>1966</v>
      </c>
      <c r="C632" t="s">
        <v>1985</v>
      </c>
      <c r="D632" t="s">
        <v>2277</v>
      </c>
      <c r="E632">
        <v>15</v>
      </c>
      <c r="H632" s="11">
        <v>4800</v>
      </c>
      <c r="J632" s="41">
        <v>249600</v>
      </c>
      <c r="K632" s="40">
        <f t="shared" si="37"/>
        <v>294528</v>
      </c>
      <c r="L632" s="42" cm="1">
        <f t="array" ref="L632">_xlfn.IFS(K632&gt;300000,0.47,K632&gt;60000,0.45,K632&gt;35200,0.3,K632&gt;20200,0.24,K632&gt;=0,0.19)</f>
        <v>0.45</v>
      </c>
      <c r="M632" s="40">
        <f t="shared" si="38"/>
        <v>161990.40000000002</v>
      </c>
      <c r="N632" s="28">
        <f t="shared" si="39"/>
        <v>3379119.7440000004</v>
      </c>
      <c r="O632" s="28">
        <f t="shared" si="40"/>
        <v>4431089.3419359587</v>
      </c>
      <c r="P632">
        <v>23</v>
      </c>
      <c r="Q632" t="s">
        <v>22</v>
      </c>
      <c r="R632" t="s">
        <v>677</v>
      </c>
    </row>
    <row r="633" spans="1:18" x14ac:dyDescent="0.45">
      <c r="A633">
        <v>1200</v>
      </c>
      <c r="B633" t="s">
        <v>790</v>
      </c>
      <c r="C633" t="s">
        <v>1033</v>
      </c>
      <c r="D633" t="s">
        <v>1057</v>
      </c>
      <c r="E633">
        <v>22</v>
      </c>
      <c r="H633" s="11">
        <v>4900</v>
      </c>
      <c r="I633">
        <v>120932</v>
      </c>
      <c r="J633" s="41">
        <v>254800</v>
      </c>
      <c r="K633" s="40">
        <f t="shared" si="37"/>
        <v>300664</v>
      </c>
      <c r="L633" s="42" cm="1">
        <f t="array" ref="L633">_xlfn.IFS(K633&gt;300000,0.47,K633&gt;60000,0.45,K633&gt;35200,0.3,K633&gt;20200,0.24,K633&gt;=0,0.19)</f>
        <v>0.47</v>
      </c>
      <c r="M633" s="40">
        <f t="shared" si="38"/>
        <v>159351.92000000001</v>
      </c>
      <c r="N633" s="28">
        <f t="shared" si="39"/>
        <v>3324081.0512000001</v>
      </c>
      <c r="O633" s="28">
        <f t="shared" si="40"/>
        <v>4358916.2958362438</v>
      </c>
      <c r="P633">
        <v>25</v>
      </c>
      <c r="Q633" t="s">
        <v>70</v>
      </c>
      <c r="R633" t="s">
        <v>677</v>
      </c>
    </row>
    <row r="634" spans="1:18" x14ac:dyDescent="0.45">
      <c r="A634">
        <v>1245</v>
      </c>
      <c r="B634" t="s">
        <v>790</v>
      </c>
      <c r="C634" t="s">
        <v>1087</v>
      </c>
      <c r="D634" t="s">
        <v>1105</v>
      </c>
      <c r="E634">
        <v>19</v>
      </c>
      <c r="H634" s="11">
        <v>4900</v>
      </c>
      <c r="I634">
        <v>120932</v>
      </c>
      <c r="J634" s="41">
        <v>254800</v>
      </c>
      <c r="K634" s="40">
        <f t="shared" si="37"/>
        <v>300664</v>
      </c>
      <c r="L634" s="42" cm="1">
        <f t="array" ref="L634">_xlfn.IFS(K634&gt;300000,0.47,K634&gt;60000,0.45,K634&gt;35200,0.3,K634&gt;20200,0.24,K634&gt;=0,0.19)</f>
        <v>0.47</v>
      </c>
      <c r="M634" s="40">
        <f t="shared" si="38"/>
        <v>159351.92000000001</v>
      </c>
      <c r="N634" s="28">
        <f t="shared" si="39"/>
        <v>3324081.0512000001</v>
      </c>
      <c r="O634" s="28">
        <f t="shared" si="40"/>
        <v>4358916.2958362438</v>
      </c>
      <c r="P634">
        <v>27</v>
      </c>
      <c r="Q634" t="s">
        <v>17</v>
      </c>
      <c r="R634" t="s">
        <v>104</v>
      </c>
    </row>
    <row r="635" spans="1:18" x14ac:dyDescent="0.45">
      <c r="A635">
        <v>1504</v>
      </c>
      <c r="B635" t="s">
        <v>790</v>
      </c>
      <c r="C635" t="s">
        <v>1371</v>
      </c>
      <c r="D635" t="s">
        <v>1392</v>
      </c>
      <c r="E635">
        <v>19</v>
      </c>
      <c r="H635" s="11">
        <v>4900</v>
      </c>
      <c r="I635">
        <v>120932</v>
      </c>
      <c r="J635" s="41">
        <v>254800</v>
      </c>
      <c r="K635" s="40">
        <f t="shared" si="37"/>
        <v>300664</v>
      </c>
      <c r="L635" s="42" cm="1">
        <f t="array" ref="L635">_xlfn.IFS(K635&gt;300000,0.47,K635&gt;60000,0.45,K635&gt;35200,0.3,K635&gt;20200,0.24,K635&gt;=0,0.19)</f>
        <v>0.47</v>
      </c>
      <c r="M635" s="40">
        <f t="shared" si="38"/>
        <v>159351.92000000001</v>
      </c>
      <c r="N635" s="28">
        <f t="shared" si="39"/>
        <v>3324081.0512000001</v>
      </c>
      <c r="O635" s="28">
        <f t="shared" si="40"/>
        <v>4358916.2958362438</v>
      </c>
      <c r="P635">
        <v>30</v>
      </c>
      <c r="Q635" t="s">
        <v>17</v>
      </c>
      <c r="R635" t="s">
        <v>18</v>
      </c>
    </row>
    <row r="636" spans="1:18" x14ac:dyDescent="0.45">
      <c r="A636">
        <v>1644</v>
      </c>
      <c r="B636" t="s">
        <v>1966</v>
      </c>
      <c r="C636" t="s">
        <v>2070</v>
      </c>
      <c r="D636" t="s">
        <v>2147</v>
      </c>
      <c r="E636">
        <v>11</v>
      </c>
      <c r="H636" s="11">
        <v>4900</v>
      </c>
      <c r="J636" s="41">
        <v>254800</v>
      </c>
      <c r="K636" s="40">
        <f t="shared" si="37"/>
        <v>300664</v>
      </c>
      <c r="L636" s="42" cm="1">
        <f t="array" ref="L636">_xlfn.IFS(K636&gt;300000,0.47,K636&gt;60000,0.45,K636&gt;35200,0.3,K636&gt;20200,0.24,K636&gt;=0,0.19)</f>
        <v>0.47</v>
      </c>
      <c r="M636" s="40">
        <f t="shared" si="38"/>
        <v>159351.92000000001</v>
      </c>
      <c r="N636" s="28">
        <f t="shared" si="39"/>
        <v>3324081.0512000001</v>
      </c>
      <c r="O636" s="28">
        <f t="shared" si="40"/>
        <v>4358916.2958362438</v>
      </c>
      <c r="P636">
        <v>30</v>
      </c>
      <c r="Q636" t="s">
        <v>939</v>
      </c>
      <c r="R636" t="s">
        <v>677</v>
      </c>
    </row>
    <row r="637" spans="1:18" x14ac:dyDescent="0.45">
      <c r="A637">
        <v>1645</v>
      </c>
      <c r="B637" t="s">
        <v>1966</v>
      </c>
      <c r="C637" t="s">
        <v>2070</v>
      </c>
      <c r="D637" t="s">
        <v>2149</v>
      </c>
      <c r="E637">
        <v>12</v>
      </c>
      <c r="H637" s="11">
        <v>4900</v>
      </c>
      <c r="J637" s="41">
        <v>254800</v>
      </c>
      <c r="K637" s="40">
        <f t="shared" si="37"/>
        <v>300664</v>
      </c>
      <c r="L637" s="42" cm="1">
        <f t="array" ref="L637">_xlfn.IFS(K637&gt;300000,0.47,K637&gt;60000,0.45,K637&gt;35200,0.3,K637&gt;20200,0.24,K637&gt;=0,0.19)</f>
        <v>0.47</v>
      </c>
      <c r="M637" s="40">
        <f t="shared" si="38"/>
        <v>159351.92000000001</v>
      </c>
      <c r="N637" s="28">
        <f t="shared" si="39"/>
        <v>3324081.0512000001</v>
      </c>
      <c r="O637" s="28">
        <f t="shared" si="40"/>
        <v>4358916.2958362438</v>
      </c>
      <c r="P637">
        <v>27</v>
      </c>
      <c r="Q637" t="s">
        <v>26</v>
      </c>
      <c r="R637" t="s">
        <v>2150</v>
      </c>
    </row>
    <row r="638" spans="1:18" x14ac:dyDescent="0.45">
      <c r="A638">
        <v>1674</v>
      </c>
      <c r="B638" t="s">
        <v>1966</v>
      </c>
      <c r="C638" t="s">
        <v>2071</v>
      </c>
      <c r="D638" t="s">
        <v>2179</v>
      </c>
      <c r="E638">
        <v>14</v>
      </c>
      <c r="H638" s="11">
        <v>4900</v>
      </c>
      <c r="J638" s="41">
        <v>254800</v>
      </c>
      <c r="K638" s="40">
        <f t="shared" si="37"/>
        <v>300664</v>
      </c>
      <c r="L638" s="42" cm="1">
        <f t="array" ref="L638">_xlfn.IFS(K638&gt;300000,0.47,K638&gt;60000,0.45,K638&gt;35200,0.3,K638&gt;20200,0.24,K638&gt;=0,0.19)</f>
        <v>0.47</v>
      </c>
      <c r="M638" s="40">
        <f t="shared" si="38"/>
        <v>159351.92000000001</v>
      </c>
      <c r="N638" s="28">
        <f t="shared" si="39"/>
        <v>3324081.0512000001</v>
      </c>
      <c r="O638" s="28">
        <f t="shared" si="40"/>
        <v>4358916.2958362438</v>
      </c>
      <c r="P638">
        <v>26</v>
      </c>
      <c r="Q638" t="s">
        <v>17</v>
      </c>
      <c r="R638" t="s">
        <v>812</v>
      </c>
    </row>
    <row r="639" spans="1:18" x14ac:dyDescent="0.45">
      <c r="A639">
        <v>1763</v>
      </c>
      <c r="B639" t="s">
        <v>1966</v>
      </c>
      <c r="C639" t="s">
        <v>2262</v>
      </c>
      <c r="D639" t="s">
        <v>2243</v>
      </c>
      <c r="E639">
        <v>8</v>
      </c>
      <c r="H639" s="11">
        <v>4900</v>
      </c>
      <c r="J639" s="41">
        <v>254800</v>
      </c>
      <c r="K639" s="40">
        <f t="shared" si="37"/>
        <v>300664</v>
      </c>
      <c r="L639" s="42" cm="1">
        <f t="array" ref="L639">_xlfn.IFS(K639&gt;300000,0.47,K639&gt;60000,0.45,K639&gt;35200,0.3,K639&gt;20200,0.24,K639&gt;=0,0.19)</f>
        <v>0.47</v>
      </c>
      <c r="M639" s="40">
        <f t="shared" si="38"/>
        <v>159351.92000000001</v>
      </c>
      <c r="N639" s="28">
        <f t="shared" si="39"/>
        <v>3324081.0512000001</v>
      </c>
      <c r="O639" s="28">
        <f t="shared" si="40"/>
        <v>4358916.2958362438</v>
      </c>
      <c r="P639">
        <v>23</v>
      </c>
      <c r="Q639" t="s">
        <v>38</v>
      </c>
      <c r="R639" t="s">
        <v>994</v>
      </c>
    </row>
    <row r="640" spans="1:18" x14ac:dyDescent="0.45">
      <c r="A640">
        <v>1794</v>
      </c>
      <c r="B640" t="s">
        <v>1966</v>
      </c>
      <c r="C640" t="s">
        <v>1985</v>
      </c>
      <c r="D640" t="s">
        <v>2276</v>
      </c>
      <c r="E640">
        <v>14</v>
      </c>
      <c r="H640" s="11">
        <v>4900</v>
      </c>
      <c r="J640" s="41">
        <v>254800</v>
      </c>
      <c r="K640" s="40">
        <f t="shared" si="37"/>
        <v>300664</v>
      </c>
      <c r="L640" s="42" cm="1">
        <f t="array" ref="L640">_xlfn.IFS(K640&gt;300000,0.47,K640&gt;60000,0.45,K640&gt;35200,0.3,K640&gt;20200,0.24,K640&gt;=0,0.19)</f>
        <v>0.47</v>
      </c>
      <c r="M640" s="40">
        <f t="shared" si="38"/>
        <v>159351.92000000001</v>
      </c>
      <c r="N640" s="28">
        <f t="shared" si="39"/>
        <v>3324081.0512000001</v>
      </c>
      <c r="O640" s="28">
        <f t="shared" si="40"/>
        <v>4358916.2958362438</v>
      </c>
      <c r="P640">
        <v>26</v>
      </c>
      <c r="Q640" t="s">
        <v>45</v>
      </c>
      <c r="R640" t="s">
        <v>677</v>
      </c>
    </row>
    <row r="641" spans="1:18" x14ac:dyDescent="0.45">
      <c r="A641">
        <v>1675</v>
      </c>
      <c r="B641" t="s">
        <v>1966</v>
      </c>
      <c r="C641" t="s">
        <v>2071</v>
      </c>
      <c r="D641" t="s">
        <v>2180</v>
      </c>
      <c r="E641">
        <v>15</v>
      </c>
      <c r="H641" s="11">
        <v>4700</v>
      </c>
      <c r="J641" s="41">
        <v>244400</v>
      </c>
      <c r="K641" s="40">
        <f t="shared" si="37"/>
        <v>288392</v>
      </c>
      <c r="L641" s="42" cm="1">
        <f t="array" ref="L641">_xlfn.IFS(K641&gt;300000,0.47,K641&gt;60000,0.45,K641&gt;35200,0.3,K641&gt;20200,0.24,K641&gt;=0,0.19)</f>
        <v>0.45</v>
      </c>
      <c r="M641" s="40">
        <f t="shared" si="38"/>
        <v>158615.6</v>
      </c>
      <c r="N641" s="28">
        <f t="shared" si="39"/>
        <v>3308721.4160000002</v>
      </c>
      <c r="O641" s="28">
        <f t="shared" si="40"/>
        <v>4338774.9806456259</v>
      </c>
      <c r="P641">
        <v>27</v>
      </c>
      <c r="Q641" t="s">
        <v>43</v>
      </c>
      <c r="R641" t="s">
        <v>677</v>
      </c>
    </row>
    <row r="642" spans="1:18" x14ac:dyDescent="0.45">
      <c r="A642">
        <v>1796</v>
      </c>
      <c r="B642" t="s">
        <v>1966</v>
      </c>
      <c r="C642" t="s">
        <v>1985</v>
      </c>
      <c r="D642" t="s">
        <v>2278</v>
      </c>
      <c r="E642">
        <v>16</v>
      </c>
      <c r="H642" s="11">
        <v>4700</v>
      </c>
      <c r="J642" s="41">
        <v>244400</v>
      </c>
      <c r="K642" s="40">
        <f t="shared" ref="K642:K705" si="41">J642*$T$5</f>
        <v>288392</v>
      </c>
      <c r="L642" s="42" cm="1">
        <f t="array" ref="L642">_xlfn.IFS(K642&gt;300000,0.47,K642&gt;60000,0.45,K642&gt;35200,0.3,K642&gt;20200,0.24,K642&gt;=0,0.19)</f>
        <v>0.45</v>
      </c>
      <c r="M642" s="40">
        <f t="shared" ref="M642:M705" si="42">K642*(1-L642)</f>
        <v>158615.6</v>
      </c>
      <c r="N642" s="28">
        <f t="shared" ref="N642:N705" si="43">M642*$T$7</f>
        <v>3308721.4160000002</v>
      </c>
      <c r="O642" s="28">
        <f t="shared" ref="O642:O705" si="44">M642*$T$10*$T$7</f>
        <v>4338774.9806456259</v>
      </c>
      <c r="P642">
        <v>32</v>
      </c>
      <c r="Q642" t="s">
        <v>26</v>
      </c>
      <c r="R642" t="s">
        <v>812</v>
      </c>
    </row>
    <row r="643" spans="1:18" x14ac:dyDescent="0.45">
      <c r="A643">
        <v>1173</v>
      </c>
      <c r="B643" t="s">
        <v>1966</v>
      </c>
      <c r="C643" t="s">
        <v>1007</v>
      </c>
      <c r="D643" t="s">
        <v>1026</v>
      </c>
      <c r="E643">
        <v>19</v>
      </c>
      <c r="H643" s="11">
        <v>4600</v>
      </c>
      <c r="I643">
        <v>113528</v>
      </c>
      <c r="J643" s="41">
        <v>239200</v>
      </c>
      <c r="K643" s="40">
        <f t="shared" si="41"/>
        <v>282256</v>
      </c>
      <c r="L643" s="42" cm="1">
        <f t="array" ref="L643">_xlfn.IFS(K643&gt;300000,0.47,K643&gt;60000,0.45,K643&gt;35200,0.3,K643&gt;20200,0.24,K643&gt;=0,0.19)</f>
        <v>0.45</v>
      </c>
      <c r="M643" s="40">
        <f t="shared" si="42"/>
        <v>155240.80000000002</v>
      </c>
      <c r="N643" s="28">
        <f t="shared" si="43"/>
        <v>3238323.0880000005</v>
      </c>
      <c r="O643" s="28">
        <f t="shared" si="44"/>
        <v>4246460.619355293</v>
      </c>
      <c r="P643">
        <v>27</v>
      </c>
      <c r="Q643" t="s">
        <v>24</v>
      </c>
      <c r="R643" t="s">
        <v>677</v>
      </c>
    </row>
    <row r="644" spans="1:18" x14ac:dyDescent="0.45">
      <c r="A644">
        <v>1025</v>
      </c>
      <c r="B644" t="s">
        <v>790</v>
      </c>
      <c r="C644" t="s">
        <v>824</v>
      </c>
      <c r="D644" t="s">
        <v>842</v>
      </c>
      <c r="E644">
        <v>18</v>
      </c>
      <c r="H644" s="11">
        <v>4600</v>
      </c>
      <c r="I644">
        <v>113528</v>
      </c>
      <c r="J644" s="41">
        <v>239200</v>
      </c>
      <c r="K644" s="40">
        <f t="shared" si="41"/>
        <v>282256</v>
      </c>
      <c r="L644" s="42" cm="1">
        <f t="array" ref="L644">_xlfn.IFS(K644&gt;300000,0.47,K644&gt;60000,0.45,K644&gt;35200,0.3,K644&gt;20200,0.24,K644&gt;=0,0.19)</f>
        <v>0.45</v>
      </c>
      <c r="M644" s="40">
        <f t="shared" si="42"/>
        <v>155240.80000000002</v>
      </c>
      <c r="N644" s="28">
        <f t="shared" si="43"/>
        <v>3238323.0880000005</v>
      </c>
      <c r="O644" s="28">
        <f t="shared" si="44"/>
        <v>4246460.619355293</v>
      </c>
      <c r="P644">
        <v>26</v>
      </c>
      <c r="Q644" t="s">
        <v>72</v>
      </c>
      <c r="R644" t="s">
        <v>677</v>
      </c>
    </row>
    <row r="645" spans="1:18" x14ac:dyDescent="0.45">
      <c r="A645">
        <v>1026</v>
      </c>
      <c r="B645" t="s">
        <v>790</v>
      </c>
      <c r="C645" t="s">
        <v>824</v>
      </c>
      <c r="D645" t="s">
        <v>843</v>
      </c>
      <c r="E645">
        <v>19</v>
      </c>
      <c r="H645" s="11">
        <v>4600</v>
      </c>
      <c r="I645">
        <v>113528</v>
      </c>
      <c r="J645" s="41">
        <v>239200</v>
      </c>
      <c r="K645" s="40">
        <f t="shared" si="41"/>
        <v>282256</v>
      </c>
      <c r="L645" s="42" cm="1">
        <f t="array" ref="L645">_xlfn.IFS(K645&gt;300000,0.47,K645&gt;60000,0.45,K645&gt;35200,0.3,K645&gt;20200,0.24,K645&gt;=0,0.19)</f>
        <v>0.45</v>
      </c>
      <c r="M645" s="40">
        <f t="shared" si="42"/>
        <v>155240.80000000002</v>
      </c>
      <c r="N645" s="28">
        <f t="shared" si="43"/>
        <v>3238323.0880000005</v>
      </c>
      <c r="O645" s="28">
        <f t="shared" si="44"/>
        <v>4246460.619355293</v>
      </c>
      <c r="P645">
        <v>23</v>
      </c>
      <c r="Q645" t="s">
        <v>17</v>
      </c>
      <c r="R645" t="s">
        <v>677</v>
      </c>
    </row>
    <row r="646" spans="1:18" x14ac:dyDescent="0.45">
      <c r="A646">
        <v>1027</v>
      </c>
      <c r="B646" t="s">
        <v>790</v>
      </c>
      <c r="C646" t="s">
        <v>824</v>
      </c>
      <c r="D646" t="s">
        <v>844</v>
      </c>
      <c r="E646">
        <v>20</v>
      </c>
      <c r="H646" s="11">
        <v>4600</v>
      </c>
      <c r="I646">
        <v>113528</v>
      </c>
      <c r="J646" s="41">
        <v>239200</v>
      </c>
      <c r="K646" s="40">
        <f t="shared" si="41"/>
        <v>282256</v>
      </c>
      <c r="L646" s="42" cm="1">
        <f t="array" ref="L646">_xlfn.IFS(K646&gt;300000,0.47,K646&gt;60000,0.45,K646&gt;35200,0.3,K646&gt;20200,0.24,K646&gt;=0,0.19)</f>
        <v>0.45</v>
      </c>
      <c r="M646" s="40">
        <f t="shared" si="42"/>
        <v>155240.80000000002</v>
      </c>
      <c r="N646" s="28">
        <f t="shared" si="43"/>
        <v>3238323.0880000005</v>
      </c>
      <c r="O646" s="28">
        <f t="shared" si="44"/>
        <v>4246460.619355293</v>
      </c>
      <c r="P646">
        <v>23</v>
      </c>
      <c r="Q646" t="s">
        <v>66</v>
      </c>
      <c r="R646" t="s">
        <v>677</v>
      </c>
    </row>
    <row r="647" spans="1:18" x14ac:dyDescent="0.45">
      <c r="A647">
        <v>1320</v>
      </c>
      <c r="B647" t="s">
        <v>790</v>
      </c>
      <c r="C647" t="s">
        <v>1173</v>
      </c>
      <c r="D647" t="s">
        <v>1192</v>
      </c>
      <c r="E647">
        <v>16</v>
      </c>
      <c r="H647" s="11">
        <v>4600</v>
      </c>
      <c r="I647">
        <v>113528</v>
      </c>
      <c r="J647" s="41">
        <v>239200</v>
      </c>
      <c r="K647" s="40">
        <f t="shared" si="41"/>
        <v>282256</v>
      </c>
      <c r="L647" s="42" cm="1">
        <f t="array" ref="L647">_xlfn.IFS(K647&gt;300000,0.47,K647&gt;60000,0.45,K647&gt;35200,0.3,K647&gt;20200,0.24,K647&gt;=0,0.19)</f>
        <v>0.45</v>
      </c>
      <c r="M647" s="40">
        <f t="shared" si="42"/>
        <v>155240.80000000002</v>
      </c>
      <c r="N647" s="28">
        <f t="shared" si="43"/>
        <v>3238323.0880000005</v>
      </c>
      <c r="O647" s="28">
        <f t="shared" si="44"/>
        <v>4246460.619355293</v>
      </c>
      <c r="P647">
        <v>37</v>
      </c>
      <c r="Q647" t="s">
        <v>43</v>
      </c>
      <c r="R647" t="s">
        <v>677</v>
      </c>
    </row>
    <row r="648" spans="1:18" x14ac:dyDescent="0.45">
      <c r="A648">
        <v>1764</v>
      </c>
      <c r="B648" t="s">
        <v>1966</v>
      </c>
      <c r="C648" t="s">
        <v>2262</v>
      </c>
      <c r="D648" t="s">
        <v>2244</v>
      </c>
      <c r="E648">
        <v>9</v>
      </c>
      <c r="H648" s="11">
        <v>4600</v>
      </c>
      <c r="J648" s="41">
        <v>239200</v>
      </c>
      <c r="K648" s="40">
        <f t="shared" si="41"/>
        <v>282256</v>
      </c>
      <c r="L648" s="42" cm="1">
        <f t="array" ref="L648">_xlfn.IFS(K648&gt;300000,0.47,K648&gt;60000,0.45,K648&gt;35200,0.3,K648&gt;20200,0.24,K648&gt;=0,0.19)</f>
        <v>0.45</v>
      </c>
      <c r="M648" s="40">
        <f t="shared" si="42"/>
        <v>155240.80000000002</v>
      </c>
      <c r="N648" s="28">
        <f t="shared" si="43"/>
        <v>3238323.0880000005</v>
      </c>
      <c r="O648" s="28">
        <f t="shared" si="44"/>
        <v>4246460.619355293</v>
      </c>
      <c r="P648">
        <v>31</v>
      </c>
      <c r="Q648" t="s">
        <v>939</v>
      </c>
      <c r="R648" t="s">
        <v>677</v>
      </c>
    </row>
    <row r="649" spans="1:18" x14ac:dyDescent="0.45">
      <c r="A649">
        <v>1797</v>
      </c>
      <c r="B649" t="s">
        <v>1966</v>
      </c>
      <c r="C649" t="s">
        <v>1985</v>
      </c>
      <c r="D649" t="s">
        <v>2279</v>
      </c>
      <c r="E649">
        <v>17</v>
      </c>
      <c r="H649" s="11">
        <v>4600</v>
      </c>
      <c r="J649" s="41">
        <v>239200</v>
      </c>
      <c r="K649" s="40">
        <f t="shared" si="41"/>
        <v>282256</v>
      </c>
      <c r="L649" s="42" cm="1">
        <f t="array" ref="L649">_xlfn.IFS(K649&gt;300000,0.47,K649&gt;60000,0.45,K649&gt;35200,0.3,K649&gt;20200,0.24,K649&gt;=0,0.19)</f>
        <v>0.45</v>
      </c>
      <c r="M649" s="40">
        <f t="shared" si="42"/>
        <v>155240.80000000002</v>
      </c>
      <c r="N649" s="28">
        <f t="shared" si="43"/>
        <v>3238323.0880000005</v>
      </c>
      <c r="O649" s="28">
        <f t="shared" si="44"/>
        <v>4246460.619355293</v>
      </c>
      <c r="P649">
        <v>23</v>
      </c>
      <c r="Q649" t="s">
        <v>43</v>
      </c>
      <c r="R649" t="s">
        <v>677</v>
      </c>
    </row>
    <row r="650" spans="1:18" x14ac:dyDescent="0.45">
      <c r="A650">
        <v>1270</v>
      </c>
      <c r="B650" t="s">
        <v>1966</v>
      </c>
      <c r="C650" t="s">
        <v>1111</v>
      </c>
      <c r="D650" t="s">
        <v>1134</v>
      </c>
      <c r="E650">
        <v>20</v>
      </c>
      <c r="H650" s="11">
        <v>4500</v>
      </c>
      <c r="I650">
        <v>111060</v>
      </c>
      <c r="J650" s="41">
        <v>234000</v>
      </c>
      <c r="K650" s="40">
        <f t="shared" si="41"/>
        <v>276120</v>
      </c>
      <c r="L650" s="42" cm="1">
        <f t="array" ref="L650">_xlfn.IFS(K650&gt;300000,0.47,K650&gt;60000,0.45,K650&gt;35200,0.3,K650&gt;20200,0.24,K650&gt;=0,0.19)</f>
        <v>0.45</v>
      </c>
      <c r="M650" s="40">
        <f t="shared" si="42"/>
        <v>151866</v>
      </c>
      <c r="N650" s="28">
        <f t="shared" si="43"/>
        <v>3167924.76</v>
      </c>
      <c r="O650" s="28">
        <f t="shared" si="44"/>
        <v>4154146.2580649606</v>
      </c>
      <c r="P650">
        <v>21</v>
      </c>
      <c r="Q650" t="s">
        <v>45</v>
      </c>
      <c r="R650" t="s">
        <v>677</v>
      </c>
    </row>
    <row r="651" spans="1:18" x14ac:dyDescent="0.45">
      <c r="A651">
        <v>1246</v>
      </c>
      <c r="B651" t="s">
        <v>790</v>
      </c>
      <c r="C651" t="s">
        <v>1087</v>
      </c>
      <c r="D651" t="s">
        <v>1106</v>
      </c>
      <c r="E651">
        <v>20</v>
      </c>
      <c r="H651" s="11">
        <v>4500</v>
      </c>
      <c r="I651">
        <v>111060</v>
      </c>
      <c r="J651" s="41">
        <v>234000</v>
      </c>
      <c r="K651" s="40">
        <f t="shared" si="41"/>
        <v>276120</v>
      </c>
      <c r="L651" s="42" cm="1">
        <f t="array" ref="L651">_xlfn.IFS(K651&gt;300000,0.47,K651&gt;60000,0.45,K651&gt;35200,0.3,K651&gt;20200,0.24,K651&gt;=0,0.19)</f>
        <v>0.45</v>
      </c>
      <c r="M651" s="40">
        <f t="shared" si="42"/>
        <v>151866</v>
      </c>
      <c r="N651" s="28">
        <f t="shared" si="43"/>
        <v>3167924.76</v>
      </c>
      <c r="O651" s="28">
        <f t="shared" si="44"/>
        <v>4154146.2580649606</v>
      </c>
      <c r="P651">
        <v>22</v>
      </c>
      <c r="Q651" t="s">
        <v>50</v>
      </c>
      <c r="R651" t="s">
        <v>677</v>
      </c>
    </row>
    <row r="652" spans="1:18" x14ac:dyDescent="0.45">
      <c r="A652">
        <v>1321</v>
      </c>
      <c r="B652" t="s">
        <v>790</v>
      </c>
      <c r="C652" t="s">
        <v>1173</v>
      </c>
      <c r="D652" t="s">
        <v>1193</v>
      </c>
      <c r="E652">
        <v>17</v>
      </c>
      <c r="H652" s="11">
        <v>4500</v>
      </c>
      <c r="I652">
        <v>111060</v>
      </c>
      <c r="J652" s="41">
        <v>234000</v>
      </c>
      <c r="K652" s="40">
        <f t="shared" si="41"/>
        <v>276120</v>
      </c>
      <c r="L652" s="42" cm="1">
        <f t="array" ref="L652">_xlfn.IFS(K652&gt;300000,0.47,K652&gt;60000,0.45,K652&gt;35200,0.3,K652&gt;20200,0.24,K652&gt;=0,0.19)</f>
        <v>0.45</v>
      </c>
      <c r="M652" s="40">
        <f t="shared" si="42"/>
        <v>151866</v>
      </c>
      <c r="N652" s="28">
        <f t="shared" si="43"/>
        <v>3167924.76</v>
      </c>
      <c r="O652" s="28">
        <f t="shared" si="44"/>
        <v>4154146.2580649606</v>
      </c>
      <c r="P652">
        <v>29</v>
      </c>
      <c r="Q652" t="s">
        <v>48</v>
      </c>
      <c r="R652" t="s">
        <v>812</v>
      </c>
    </row>
    <row r="653" spans="1:18" x14ac:dyDescent="0.45">
      <c r="A653">
        <v>1505</v>
      </c>
      <c r="B653" t="s">
        <v>790</v>
      </c>
      <c r="C653" t="s">
        <v>1371</v>
      </c>
      <c r="D653" t="s">
        <v>1393</v>
      </c>
      <c r="E653">
        <v>20</v>
      </c>
      <c r="H653" s="11">
        <v>4500</v>
      </c>
      <c r="I653">
        <v>111060</v>
      </c>
      <c r="J653" s="41">
        <v>234000</v>
      </c>
      <c r="K653" s="40">
        <f t="shared" si="41"/>
        <v>276120</v>
      </c>
      <c r="L653" s="42" cm="1">
        <f t="array" ref="L653">_xlfn.IFS(K653&gt;300000,0.47,K653&gt;60000,0.45,K653&gt;35200,0.3,K653&gt;20200,0.24,K653&gt;=0,0.19)</f>
        <v>0.45</v>
      </c>
      <c r="M653" s="40">
        <f t="shared" si="42"/>
        <v>151866</v>
      </c>
      <c r="N653" s="28">
        <f t="shared" si="43"/>
        <v>3167924.76</v>
      </c>
      <c r="O653" s="28">
        <f t="shared" si="44"/>
        <v>4154146.2580649606</v>
      </c>
      <c r="P653">
        <v>28</v>
      </c>
      <c r="Q653" t="s">
        <v>17</v>
      </c>
      <c r="R653" t="s">
        <v>223</v>
      </c>
    </row>
    <row r="654" spans="1:18" x14ac:dyDescent="0.45">
      <c r="A654">
        <v>1575</v>
      </c>
      <c r="B654" t="s">
        <v>790</v>
      </c>
      <c r="C654" t="s">
        <v>2063</v>
      </c>
      <c r="D654" t="s">
        <v>2051</v>
      </c>
      <c r="E654">
        <v>18</v>
      </c>
      <c r="H654" s="11">
        <v>4500</v>
      </c>
      <c r="J654" s="41">
        <v>234000</v>
      </c>
      <c r="K654" s="40">
        <f t="shared" si="41"/>
        <v>276120</v>
      </c>
      <c r="L654" s="42" cm="1">
        <f t="array" ref="L654">_xlfn.IFS(K654&gt;300000,0.47,K654&gt;60000,0.45,K654&gt;35200,0.3,K654&gt;20200,0.24,K654&gt;=0,0.19)</f>
        <v>0.45</v>
      </c>
      <c r="M654" s="40">
        <f t="shared" si="42"/>
        <v>151866</v>
      </c>
      <c r="N654" s="28">
        <f t="shared" si="43"/>
        <v>3167924.76</v>
      </c>
      <c r="O654" s="28">
        <f t="shared" si="44"/>
        <v>4154146.2580649606</v>
      </c>
      <c r="P654">
        <v>22</v>
      </c>
      <c r="Q654" t="s">
        <v>20</v>
      </c>
      <c r="R654" t="s">
        <v>677</v>
      </c>
    </row>
    <row r="655" spans="1:18" x14ac:dyDescent="0.45">
      <c r="A655">
        <v>1576</v>
      </c>
      <c r="B655" t="s">
        <v>790</v>
      </c>
      <c r="C655" t="s">
        <v>2063</v>
      </c>
      <c r="D655" t="s">
        <v>2053</v>
      </c>
      <c r="E655">
        <v>19</v>
      </c>
      <c r="H655" s="11">
        <v>4500</v>
      </c>
      <c r="J655" s="41">
        <v>234000</v>
      </c>
      <c r="K655" s="40">
        <f t="shared" si="41"/>
        <v>276120</v>
      </c>
      <c r="L655" s="42" cm="1">
        <f t="array" ref="L655">_xlfn.IFS(K655&gt;300000,0.47,K655&gt;60000,0.45,K655&gt;35200,0.3,K655&gt;20200,0.24,K655&gt;=0,0.19)</f>
        <v>0.45</v>
      </c>
      <c r="M655" s="40">
        <f t="shared" si="42"/>
        <v>151866</v>
      </c>
      <c r="N655" s="28">
        <f t="shared" si="43"/>
        <v>3167924.76</v>
      </c>
      <c r="O655" s="28">
        <f t="shared" si="44"/>
        <v>4154146.2580649606</v>
      </c>
      <c r="P655">
        <v>31</v>
      </c>
      <c r="Q655" t="s">
        <v>73</v>
      </c>
      <c r="R655" t="s">
        <v>886</v>
      </c>
    </row>
    <row r="656" spans="1:18" x14ac:dyDescent="0.45">
      <c r="A656">
        <v>1552</v>
      </c>
      <c r="B656" t="s">
        <v>1966</v>
      </c>
      <c r="C656" t="s">
        <v>1427</v>
      </c>
      <c r="D656" t="s">
        <v>1444</v>
      </c>
      <c r="E656">
        <v>16</v>
      </c>
      <c r="H656" s="11">
        <v>4500</v>
      </c>
      <c r="I656">
        <v>111060</v>
      </c>
      <c r="J656" s="41">
        <v>234000</v>
      </c>
      <c r="K656" s="40">
        <f t="shared" si="41"/>
        <v>276120</v>
      </c>
      <c r="L656" s="42" cm="1">
        <f t="array" ref="L656">_xlfn.IFS(K656&gt;300000,0.47,K656&gt;60000,0.45,K656&gt;35200,0.3,K656&gt;20200,0.24,K656&gt;=0,0.19)</f>
        <v>0.45</v>
      </c>
      <c r="M656" s="40">
        <f t="shared" si="42"/>
        <v>151866</v>
      </c>
      <c r="N656" s="28">
        <f t="shared" si="43"/>
        <v>3167924.76</v>
      </c>
      <c r="O656" s="28">
        <f t="shared" si="44"/>
        <v>4154146.2580649606</v>
      </c>
      <c r="P656">
        <v>23</v>
      </c>
      <c r="Q656" t="s">
        <v>231</v>
      </c>
      <c r="R656" t="s">
        <v>1373</v>
      </c>
    </row>
    <row r="657" spans="1:18" x14ac:dyDescent="0.45">
      <c r="A657">
        <v>1646</v>
      </c>
      <c r="B657" t="s">
        <v>1966</v>
      </c>
      <c r="C657" t="s">
        <v>2070</v>
      </c>
      <c r="D657" t="s">
        <v>2151</v>
      </c>
      <c r="E657">
        <v>13</v>
      </c>
      <c r="H657" s="11">
        <v>4500</v>
      </c>
      <c r="J657" s="41">
        <v>234000</v>
      </c>
      <c r="K657" s="40">
        <f t="shared" si="41"/>
        <v>276120</v>
      </c>
      <c r="L657" s="42" cm="1">
        <f t="array" ref="L657">_xlfn.IFS(K657&gt;300000,0.47,K657&gt;60000,0.45,K657&gt;35200,0.3,K657&gt;20200,0.24,K657&gt;=0,0.19)</f>
        <v>0.45</v>
      </c>
      <c r="M657" s="40">
        <f t="shared" si="42"/>
        <v>151866</v>
      </c>
      <c r="N657" s="28">
        <f t="shared" si="43"/>
        <v>3167924.76</v>
      </c>
      <c r="O657" s="28">
        <f t="shared" si="44"/>
        <v>4154146.2580649606</v>
      </c>
      <c r="P657">
        <v>17</v>
      </c>
      <c r="Q657" t="s">
        <v>40</v>
      </c>
      <c r="R657" t="s">
        <v>677</v>
      </c>
    </row>
    <row r="658" spans="1:18" x14ac:dyDescent="0.45">
      <c r="A658">
        <v>1647</v>
      </c>
      <c r="B658" t="s">
        <v>1966</v>
      </c>
      <c r="C658" t="s">
        <v>2070</v>
      </c>
      <c r="D658" t="s">
        <v>2152</v>
      </c>
      <c r="E658">
        <v>14</v>
      </c>
      <c r="H658" s="11">
        <v>4500</v>
      </c>
      <c r="J658" s="41">
        <v>234000</v>
      </c>
      <c r="K658" s="40">
        <f t="shared" si="41"/>
        <v>276120</v>
      </c>
      <c r="L658" s="42" cm="1">
        <f t="array" ref="L658">_xlfn.IFS(K658&gt;300000,0.47,K658&gt;60000,0.45,K658&gt;35200,0.3,K658&gt;20200,0.24,K658&gt;=0,0.19)</f>
        <v>0.45</v>
      </c>
      <c r="M658" s="40">
        <f t="shared" si="42"/>
        <v>151866</v>
      </c>
      <c r="N658" s="28">
        <f t="shared" si="43"/>
        <v>3167924.76</v>
      </c>
      <c r="O658" s="28">
        <f t="shared" si="44"/>
        <v>4154146.2580649606</v>
      </c>
      <c r="P658">
        <v>25</v>
      </c>
      <c r="Q658" t="s">
        <v>52</v>
      </c>
      <c r="R658" t="s">
        <v>677</v>
      </c>
    </row>
    <row r="659" spans="1:18" x14ac:dyDescent="0.45">
      <c r="A659">
        <v>1701</v>
      </c>
      <c r="B659" t="s">
        <v>1966</v>
      </c>
      <c r="C659" t="s">
        <v>2072</v>
      </c>
      <c r="D659" t="s">
        <v>2205</v>
      </c>
      <c r="E659">
        <v>16</v>
      </c>
      <c r="H659" s="11">
        <v>4500</v>
      </c>
      <c r="J659" s="41">
        <v>234000</v>
      </c>
      <c r="K659" s="40">
        <f t="shared" si="41"/>
        <v>276120</v>
      </c>
      <c r="L659" s="42" cm="1">
        <f t="array" ref="L659">_xlfn.IFS(K659&gt;300000,0.47,K659&gt;60000,0.45,K659&gt;35200,0.3,K659&gt;20200,0.24,K659&gt;=0,0.19)</f>
        <v>0.45</v>
      </c>
      <c r="M659" s="40">
        <f t="shared" si="42"/>
        <v>151866</v>
      </c>
      <c r="N659" s="28">
        <f t="shared" si="43"/>
        <v>3167924.76</v>
      </c>
      <c r="O659" s="28">
        <f t="shared" si="44"/>
        <v>4154146.2580649606</v>
      </c>
      <c r="P659">
        <v>30</v>
      </c>
      <c r="Q659" t="s">
        <v>20</v>
      </c>
      <c r="R659" t="s">
        <v>677</v>
      </c>
    </row>
    <row r="660" spans="1:18" x14ac:dyDescent="0.45">
      <c r="A660">
        <v>1765</v>
      </c>
      <c r="B660" t="s">
        <v>1966</v>
      </c>
      <c r="C660" t="s">
        <v>2262</v>
      </c>
      <c r="D660" t="s">
        <v>2245</v>
      </c>
      <c r="E660">
        <v>10</v>
      </c>
      <c r="H660" s="11">
        <v>4500</v>
      </c>
      <c r="J660" s="41">
        <v>234000</v>
      </c>
      <c r="K660" s="40">
        <f t="shared" si="41"/>
        <v>276120</v>
      </c>
      <c r="L660" s="42" cm="1">
        <f t="array" ref="L660">_xlfn.IFS(K660&gt;300000,0.47,K660&gt;60000,0.45,K660&gt;35200,0.3,K660&gt;20200,0.24,K660&gt;=0,0.19)</f>
        <v>0.45</v>
      </c>
      <c r="M660" s="40">
        <f t="shared" si="42"/>
        <v>151866</v>
      </c>
      <c r="N660" s="28">
        <f t="shared" si="43"/>
        <v>3167924.76</v>
      </c>
      <c r="O660" s="28">
        <f t="shared" si="44"/>
        <v>4154146.2580649606</v>
      </c>
      <c r="P660">
        <v>35</v>
      </c>
      <c r="Q660" t="s">
        <v>72</v>
      </c>
      <c r="R660" t="s">
        <v>677</v>
      </c>
    </row>
    <row r="661" spans="1:18" x14ac:dyDescent="0.45">
      <c r="A661">
        <v>1766</v>
      </c>
      <c r="B661" t="s">
        <v>1966</v>
      </c>
      <c r="C661" t="s">
        <v>2262</v>
      </c>
      <c r="D661" t="s">
        <v>2246</v>
      </c>
      <c r="E661">
        <v>11</v>
      </c>
      <c r="H661" s="11">
        <v>4500</v>
      </c>
      <c r="J661" s="41">
        <v>234000</v>
      </c>
      <c r="K661" s="40">
        <f t="shared" si="41"/>
        <v>276120</v>
      </c>
      <c r="L661" s="42" cm="1">
        <f t="array" ref="L661">_xlfn.IFS(K661&gt;300000,0.47,K661&gt;60000,0.45,K661&gt;35200,0.3,K661&gt;20200,0.24,K661&gt;=0,0.19)</f>
        <v>0.45</v>
      </c>
      <c r="M661" s="40">
        <f t="shared" si="42"/>
        <v>151866</v>
      </c>
      <c r="N661" s="28">
        <f t="shared" si="43"/>
        <v>3167924.76</v>
      </c>
      <c r="O661" s="28">
        <f t="shared" si="44"/>
        <v>4154146.2580649606</v>
      </c>
      <c r="P661">
        <v>24</v>
      </c>
      <c r="Q661" t="s">
        <v>105</v>
      </c>
      <c r="R661" t="s">
        <v>795</v>
      </c>
    </row>
    <row r="662" spans="1:18" x14ac:dyDescent="0.45">
      <c r="A662">
        <v>1798</v>
      </c>
      <c r="B662" t="s">
        <v>1966</v>
      </c>
      <c r="C662" t="s">
        <v>1985</v>
      </c>
      <c r="D662" t="s">
        <v>2280</v>
      </c>
      <c r="E662">
        <v>18</v>
      </c>
      <c r="H662" s="11">
        <v>4500</v>
      </c>
      <c r="J662" s="41">
        <v>234000</v>
      </c>
      <c r="K662" s="40">
        <f t="shared" si="41"/>
        <v>276120</v>
      </c>
      <c r="L662" s="42" cm="1">
        <f t="array" ref="L662">_xlfn.IFS(K662&gt;300000,0.47,K662&gt;60000,0.45,K662&gt;35200,0.3,K662&gt;20200,0.24,K662&gt;=0,0.19)</f>
        <v>0.45</v>
      </c>
      <c r="M662" s="40">
        <f t="shared" si="42"/>
        <v>151866</v>
      </c>
      <c r="N662" s="28">
        <f t="shared" si="43"/>
        <v>3167924.76</v>
      </c>
      <c r="O662" s="28">
        <f t="shared" si="44"/>
        <v>4154146.2580649606</v>
      </c>
      <c r="P662">
        <v>20</v>
      </c>
      <c r="Q662" t="s">
        <v>67</v>
      </c>
      <c r="R662" t="s">
        <v>677</v>
      </c>
    </row>
    <row r="663" spans="1:18" x14ac:dyDescent="0.45">
      <c r="A663">
        <v>1201</v>
      </c>
      <c r="B663" t="s">
        <v>790</v>
      </c>
      <c r="C663" t="s">
        <v>1033</v>
      </c>
      <c r="D663" t="s">
        <v>1058</v>
      </c>
      <c r="E663">
        <v>23</v>
      </c>
      <c r="H663" s="11">
        <v>4400</v>
      </c>
      <c r="I663">
        <v>108592</v>
      </c>
      <c r="J663" s="41">
        <v>228800</v>
      </c>
      <c r="K663" s="40">
        <f t="shared" si="41"/>
        <v>269984</v>
      </c>
      <c r="L663" s="42" cm="1">
        <f t="array" ref="L663">_xlfn.IFS(K663&gt;300000,0.47,K663&gt;60000,0.45,K663&gt;35200,0.3,K663&gt;20200,0.24,K663&gt;=0,0.19)</f>
        <v>0.45</v>
      </c>
      <c r="M663" s="40">
        <f t="shared" si="42"/>
        <v>148491.20000000001</v>
      </c>
      <c r="N663" s="28">
        <f t="shared" si="43"/>
        <v>3097526.432</v>
      </c>
      <c r="O663" s="28">
        <f t="shared" si="44"/>
        <v>4061831.8967746282</v>
      </c>
      <c r="P663">
        <v>32</v>
      </c>
      <c r="Q663" t="s">
        <v>72</v>
      </c>
      <c r="R663" t="s">
        <v>677</v>
      </c>
    </row>
    <row r="664" spans="1:18" x14ac:dyDescent="0.45">
      <c r="A664">
        <v>1506</v>
      </c>
      <c r="B664" t="s">
        <v>790</v>
      </c>
      <c r="C664" t="s">
        <v>1371</v>
      </c>
      <c r="D664" t="s">
        <v>1394</v>
      </c>
      <c r="E664">
        <v>21</v>
      </c>
      <c r="H664" s="11">
        <v>4400</v>
      </c>
      <c r="I664">
        <v>108592</v>
      </c>
      <c r="J664" s="41">
        <v>228800</v>
      </c>
      <c r="K664" s="40">
        <f t="shared" si="41"/>
        <v>269984</v>
      </c>
      <c r="L664" s="42" cm="1">
        <f t="array" ref="L664">_xlfn.IFS(K664&gt;300000,0.47,K664&gt;60000,0.45,K664&gt;35200,0.3,K664&gt;20200,0.24,K664&gt;=0,0.19)</f>
        <v>0.45</v>
      </c>
      <c r="M664" s="40">
        <f t="shared" si="42"/>
        <v>148491.20000000001</v>
      </c>
      <c r="N664" s="28">
        <f t="shared" si="43"/>
        <v>3097526.432</v>
      </c>
      <c r="O664" s="28">
        <f t="shared" si="44"/>
        <v>4061831.8967746282</v>
      </c>
      <c r="P664">
        <v>28</v>
      </c>
      <c r="Q664" t="s">
        <v>65</v>
      </c>
      <c r="R664" t="s">
        <v>1395</v>
      </c>
    </row>
    <row r="665" spans="1:18" x14ac:dyDescent="0.45">
      <c r="A665">
        <v>1535</v>
      </c>
      <c r="B665" t="s">
        <v>790</v>
      </c>
      <c r="C665" t="s">
        <v>1401</v>
      </c>
      <c r="D665" t="s">
        <v>213</v>
      </c>
      <c r="E665">
        <v>24</v>
      </c>
      <c r="H665" s="11">
        <v>4400</v>
      </c>
      <c r="I665">
        <v>108592</v>
      </c>
      <c r="J665" s="41">
        <v>228800</v>
      </c>
      <c r="K665" s="40">
        <f t="shared" si="41"/>
        <v>269984</v>
      </c>
      <c r="L665" s="42" cm="1">
        <f t="array" ref="L665">_xlfn.IFS(K665&gt;300000,0.47,K665&gt;60000,0.45,K665&gt;35200,0.3,K665&gt;20200,0.24,K665&gt;=0,0.19)</f>
        <v>0.45</v>
      </c>
      <c r="M665" s="40">
        <f t="shared" si="42"/>
        <v>148491.20000000001</v>
      </c>
      <c r="N665" s="28">
        <f t="shared" si="43"/>
        <v>3097526.432</v>
      </c>
      <c r="O665" s="28">
        <f t="shared" si="44"/>
        <v>4061831.8967746282</v>
      </c>
      <c r="P665">
        <v>26</v>
      </c>
      <c r="Q665" t="s">
        <v>17</v>
      </c>
      <c r="R665" t="s">
        <v>677</v>
      </c>
    </row>
    <row r="666" spans="1:18" x14ac:dyDescent="0.45">
      <c r="A666">
        <v>1627</v>
      </c>
      <c r="B666" t="s">
        <v>1966</v>
      </c>
      <c r="C666" t="s">
        <v>2069</v>
      </c>
      <c r="D666" t="s">
        <v>2130</v>
      </c>
      <c r="E666">
        <v>18</v>
      </c>
      <c r="H666" s="11">
        <v>4400</v>
      </c>
      <c r="J666" s="41">
        <v>228800</v>
      </c>
      <c r="K666" s="40">
        <f t="shared" si="41"/>
        <v>269984</v>
      </c>
      <c r="L666" s="42" cm="1">
        <f t="array" ref="L666">_xlfn.IFS(K666&gt;300000,0.47,K666&gt;60000,0.45,K666&gt;35200,0.3,K666&gt;20200,0.24,K666&gt;=0,0.19)</f>
        <v>0.45</v>
      </c>
      <c r="M666" s="40">
        <f t="shared" si="42"/>
        <v>148491.20000000001</v>
      </c>
      <c r="N666" s="28">
        <f t="shared" si="43"/>
        <v>3097526.432</v>
      </c>
      <c r="O666" s="28">
        <f t="shared" si="44"/>
        <v>4061831.8967746282</v>
      </c>
      <c r="P666">
        <v>22</v>
      </c>
      <c r="Q666" t="s">
        <v>17</v>
      </c>
      <c r="R666" t="s">
        <v>677</v>
      </c>
    </row>
    <row r="667" spans="1:18" x14ac:dyDescent="0.45">
      <c r="A667">
        <v>1676</v>
      </c>
      <c r="B667" t="s">
        <v>1966</v>
      </c>
      <c r="C667" t="s">
        <v>2071</v>
      </c>
      <c r="D667" t="s">
        <v>2181</v>
      </c>
      <c r="E667">
        <v>16</v>
      </c>
      <c r="H667" s="11">
        <v>4400</v>
      </c>
      <c r="J667" s="41">
        <v>228800</v>
      </c>
      <c r="K667" s="40">
        <f t="shared" si="41"/>
        <v>269984</v>
      </c>
      <c r="L667" s="42" cm="1">
        <f t="array" ref="L667">_xlfn.IFS(K667&gt;300000,0.47,K667&gt;60000,0.45,K667&gt;35200,0.3,K667&gt;20200,0.24,K667&gt;=0,0.19)</f>
        <v>0.45</v>
      </c>
      <c r="M667" s="40">
        <f t="shared" si="42"/>
        <v>148491.20000000001</v>
      </c>
      <c r="N667" s="28">
        <f t="shared" si="43"/>
        <v>3097526.432</v>
      </c>
      <c r="O667" s="28">
        <f t="shared" si="44"/>
        <v>4061831.8967746282</v>
      </c>
      <c r="P667">
        <v>28</v>
      </c>
      <c r="Q667" t="s">
        <v>22</v>
      </c>
      <c r="R667" t="s">
        <v>677</v>
      </c>
    </row>
    <row r="668" spans="1:18" x14ac:dyDescent="0.45">
      <c r="A668">
        <v>1737</v>
      </c>
      <c r="B668" t="s">
        <v>1966</v>
      </c>
      <c r="C668" t="s">
        <v>2074</v>
      </c>
      <c r="D668" t="s">
        <v>2218</v>
      </c>
      <c r="E668">
        <v>7</v>
      </c>
      <c r="H668" s="11">
        <v>4400</v>
      </c>
      <c r="J668" s="41">
        <v>228800</v>
      </c>
      <c r="K668" s="40">
        <f t="shared" si="41"/>
        <v>269984</v>
      </c>
      <c r="L668" s="42" cm="1">
        <f t="array" ref="L668">_xlfn.IFS(K668&gt;300000,0.47,K668&gt;60000,0.45,K668&gt;35200,0.3,K668&gt;20200,0.24,K668&gt;=0,0.19)</f>
        <v>0.45</v>
      </c>
      <c r="M668" s="40">
        <f t="shared" si="42"/>
        <v>148491.20000000001</v>
      </c>
      <c r="N668" s="28">
        <f t="shared" si="43"/>
        <v>3097526.432</v>
      </c>
      <c r="O668" s="28">
        <f t="shared" si="44"/>
        <v>4061831.8967746282</v>
      </c>
      <c r="P668">
        <v>21</v>
      </c>
      <c r="Q668" t="s">
        <v>17</v>
      </c>
      <c r="R668" t="s">
        <v>677</v>
      </c>
    </row>
    <row r="669" spans="1:18" x14ac:dyDescent="0.45">
      <c r="A669">
        <v>1738</v>
      </c>
      <c r="B669" t="s">
        <v>1966</v>
      </c>
      <c r="C669" t="s">
        <v>2074</v>
      </c>
      <c r="D669" t="s">
        <v>2219</v>
      </c>
      <c r="E669">
        <v>8</v>
      </c>
      <c r="H669" s="11">
        <v>4400</v>
      </c>
      <c r="J669" s="41">
        <v>228800</v>
      </c>
      <c r="K669" s="40">
        <f t="shared" si="41"/>
        <v>269984</v>
      </c>
      <c r="L669" s="42" cm="1">
        <f t="array" ref="L669">_xlfn.IFS(K669&gt;300000,0.47,K669&gt;60000,0.45,K669&gt;35200,0.3,K669&gt;20200,0.24,K669&gt;=0,0.19)</f>
        <v>0.45</v>
      </c>
      <c r="M669" s="40">
        <f t="shared" si="42"/>
        <v>148491.20000000001</v>
      </c>
      <c r="N669" s="28">
        <f t="shared" si="43"/>
        <v>3097526.432</v>
      </c>
      <c r="O669" s="28">
        <f t="shared" si="44"/>
        <v>4061831.8967746282</v>
      </c>
      <c r="P669">
        <v>26</v>
      </c>
      <c r="Q669" t="s">
        <v>105</v>
      </c>
      <c r="R669" t="s">
        <v>677</v>
      </c>
    </row>
    <row r="670" spans="1:18" x14ac:dyDescent="0.45">
      <c r="A670">
        <v>1247</v>
      </c>
      <c r="B670" t="s">
        <v>790</v>
      </c>
      <c r="C670" t="s">
        <v>1087</v>
      </c>
      <c r="D670" t="s">
        <v>1107</v>
      </c>
      <c r="E670">
        <v>21</v>
      </c>
      <c r="H670" s="11">
        <v>4300</v>
      </c>
      <c r="I670">
        <v>106124</v>
      </c>
      <c r="J670" s="41">
        <v>223600</v>
      </c>
      <c r="K670" s="40">
        <f t="shared" si="41"/>
        <v>263848</v>
      </c>
      <c r="L670" s="42" cm="1">
        <f t="array" ref="L670">_xlfn.IFS(K670&gt;300000,0.47,K670&gt;60000,0.45,K670&gt;35200,0.3,K670&gt;20200,0.24,K670&gt;=0,0.19)</f>
        <v>0.45</v>
      </c>
      <c r="M670" s="40">
        <f t="shared" si="42"/>
        <v>145116.40000000002</v>
      </c>
      <c r="N670" s="28">
        <f t="shared" si="43"/>
        <v>3027128.1040000003</v>
      </c>
      <c r="O670" s="28">
        <f t="shared" si="44"/>
        <v>3969517.5354842958</v>
      </c>
      <c r="P670">
        <v>23</v>
      </c>
      <c r="Q670" t="s">
        <v>26</v>
      </c>
      <c r="R670" t="s">
        <v>484</v>
      </c>
    </row>
    <row r="671" spans="1:18" x14ac:dyDescent="0.45">
      <c r="A671">
        <v>1322</v>
      </c>
      <c r="B671" t="s">
        <v>790</v>
      </c>
      <c r="C671" t="s">
        <v>1173</v>
      </c>
      <c r="D671" t="s">
        <v>1194</v>
      </c>
      <c r="E671">
        <v>18</v>
      </c>
      <c r="H671" s="11">
        <v>4300</v>
      </c>
      <c r="I671">
        <v>106124</v>
      </c>
      <c r="J671" s="41">
        <v>223600</v>
      </c>
      <c r="K671" s="40">
        <f t="shared" si="41"/>
        <v>263848</v>
      </c>
      <c r="L671" s="42" cm="1">
        <f t="array" ref="L671">_xlfn.IFS(K671&gt;300000,0.47,K671&gt;60000,0.45,K671&gt;35200,0.3,K671&gt;20200,0.24,K671&gt;=0,0.19)</f>
        <v>0.45</v>
      </c>
      <c r="M671" s="40">
        <f t="shared" si="42"/>
        <v>145116.40000000002</v>
      </c>
      <c r="N671" s="28">
        <f t="shared" si="43"/>
        <v>3027128.1040000003</v>
      </c>
      <c r="O671" s="28">
        <f t="shared" si="44"/>
        <v>3969517.5354842958</v>
      </c>
      <c r="P671">
        <v>26</v>
      </c>
      <c r="Q671" t="s">
        <v>17</v>
      </c>
      <c r="R671" t="s">
        <v>18</v>
      </c>
    </row>
    <row r="672" spans="1:18" x14ac:dyDescent="0.45">
      <c r="A672">
        <v>1716</v>
      </c>
      <c r="B672" t="s">
        <v>1966</v>
      </c>
      <c r="C672" t="s">
        <v>2073</v>
      </c>
      <c r="D672" t="s">
        <v>1946</v>
      </c>
      <c r="E672">
        <v>9</v>
      </c>
      <c r="H672" s="11">
        <v>4300</v>
      </c>
      <c r="J672" s="41">
        <v>223600</v>
      </c>
      <c r="K672" s="40">
        <f t="shared" si="41"/>
        <v>263848</v>
      </c>
      <c r="L672" s="42" cm="1">
        <f t="array" ref="L672">_xlfn.IFS(K672&gt;300000,0.47,K672&gt;60000,0.45,K672&gt;35200,0.3,K672&gt;20200,0.24,K672&gt;=0,0.19)</f>
        <v>0.45</v>
      </c>
      <c r="M672" s="40">
        <f t="shared" si="42"/>
        <v>145116.40000000002</v>
      </c>
      <c r="N672" s="28">
        <f t="shared" si="43"/>
        <v>3027128.1040000003</v>
      </c>
      <c r="O672" s="28">
        <f t="shared" si="44"/>
        <v>3969517.5354842958</v>
      </c>
      <c r="P672">
        <v>23</v>
      </c>
      <c r="Q672" t="s">
        <v>73</v>
      </c>
      <c r="R672" t="s">
        <v>1185</v>
      </c>
    </row>
    <row r="673" spans="1:18" x14ac:dyDescent="0.45">
      <c r="A673">
        <v>1767</v>
      </c>
      <c r="B673" t="s">
        <v>1966</v>
      </c>
      <c r="C673" t="s">
        <v>2262</v>
      </c>
      <c r="D673" t="s">
        <v>2247</v>
      </c>
      <c r="E673">
        <v>12</v>
      </c>
      <c r="H673" s="11">
        <v>4200</v>
      </c>
      <c r="J673" s="41">
        <v>218400</v>
      </c>
      <c r="K673" s="40">
        <f t="shared" si="41"/>
        <v>257712</v>
      </c>
      <c r="L673" s="42" cm="1">
        <f t="array" ref="L673">_xlfn.IFS(K673&gt;300000,0.47,K673&gt;60000,0.45,K673&gt;35200,0.3,K673&gt;20200,0.24,K673&gt;=0,0.19)</f>
        <v>0.45</v>
      </c>
      <c r="M673" s="40">
        <f t="shared" si="42"/>
        <v>141741.6</v>
      </c>
      <c r="N673" s="28">
        <f t="shared" si="43"/>
        <v>2956729.7760000001</v>
      </c>
      <c r="O673" s="28">
        <f t="shared" si="44"/>
        <v>3877203.1741939629</v>
      </c>
      <c r="P673">
        <v>27</v>
      </c>
      <c r="Q673" t="s">
        <v>30</v>
      </c>
      <c r="R673" t="s">
        <v>34</v>
      </c>
    </row>
    <row r="674" spans="1:18" x14ac:dyDescent="0.45">
      <c r="A674">
        <v>1028</v>
      </c>
      <c r="B674" t="s">
        <v>790</v>
      </c>
      <c r="C674" t="s">
        <v>824</v>
      </c>
      <c r="D674" t="s">
        <v>845</v>
      </c>
      <c r="E674">
        <v>21</v>
      </c>
      <c r="H674" s="11">
        <v>4100</v>
      </c>
      <c r="I674">
        <v>101188</v>
      </c>
      <c r="J674" s="41">
        <v>213200</v>
      </c>
      <c r="K674" s="40">
        <f t="shared" si="41"/>
        <v>251576</v>
      </c>
      <c r="L674" s="42" cm="1">
        <f t="array" ref="L674">_xlfn.IFS(K674&gt;300000,0.47,K674&gt;60000,0.45,K674&gt;35200,0.3,K674&gt;20200,0.24,K674&gt;=0,0.19)</f>
        <v>0.45</v>
      </c>
      <c r="M674" s="40">
        <f t="shared" si="42"/>
        <v>138366.80000000002</v>
      </c>
      <c r="N674" s="28">
        <f t="shared" si="43"/>
        <v>2886331.4480000003</v>
      </c>
      <c r="O674" s="28">
        <f t="shared" si="44"/>
        <v>3784888.8129036305</v>
      </c>
      <c r="P674">
        <v>29</v>
      </c>
      <c r="Q674" t="s">
        <v>45</v>
      </c>
      <c r="R674" t="s">
        <v>846</v>
      </c>
    </row>
    <row r="675" spans="1:18" x14ac:dyDescent="0.45">
      <c r="A675">
        <v>1353</v>
      </c>
      <c r="B675" t="s">
        <v>790</v>
      </c>
      <c r="C675" t="s">
        <v>1203</v>
      </c>
      <c r="D675" t="s">
        <v>1229</v>
      </c>
      <c r="E675">
        <v>23</v>
      </c>
      <c r="H675" s="11">
        <v>4100</v>
      </c>
      <c r="I675">
        <v>101188</v>
      </c>
      <c r="J675" s="41">
        <v>213200</v>
      </c>
      <c r="K675" s="40">
        <f t="shared" si="41"/>
        <v>251576</v>
      </c>
      <c r="L675" s="42" cm="1">
        <f t="array" ref="L675">_xlfn.IFS(K675&gt;300000,0.47,K675&gt;60000,0.45,K675&gt;35200,0.3,K675&gt;20200,0.24,K675&gt;=0,0.19)</f>
        <v>0.45</v>
      </c>
      <c r="M675" s="40">
        <f t="shared" si="42"/>
        <v>138366.80000000002</v>
      </c>
      <c r="N675" s="28">
        <f t="shared" si="43"/>
        <v>2886331.4480000003</v>
      </c>
      <c r="O675" s="28">
        <f t="shared" si="44"/>
        <v>3784888.8129036305</v>
      </c>
      <c r="P675">
        <v>27</v>
      </c>
      <c r="Q675" t="s">
        <v>1230</v>
      </c>
      <c r="R675" t="s">
        <v>677</v>
      </c>
    </row>
    <row r="676" spans="1:18" x14ac:dyDescent="0.45">
      <c r="A676">
        <v>1354</v>
      </c>
      <c r="B676" t="s">
        <v>790</v>
      </c>
      <c r="C676" t="s">
        <v>1203</v>
      </c>
      <c r="D676" t="s">
        <v>1231</v>
      </c>
      <c r="E676">
        <v>24</v>
      </c>
      <c r="H676" s="11">
        <v>4100</v>
      </c>
      <c r="I676">
        <v>101188</v>
      </c>
      <c r="J676" s="41">
        <v>213200</v>
      </c>
      <c r="K676" s="40">
        <f t="shared" si="41"/>
        <v>251576</v>
      </c>
      <c r="L676" s="42" cm="1">
        <f t="array" ref="L676">_xlfn.IFS(K676&gt;300000,0.47,K676&gt;60000,0.45,K676&gt;35200,0.3,K676&gt;20200,0.24,K676&gt;=0,0.19)</f>
        <v>0.45</v>
      </c>
      <c r="M676" s="40">
        <f t="shared" si="42"/>
        <v>138366.80000000002</v>
      </c>
      <c r="N676" s="28">
        <f t="shared" si="43"/>
        <v>2886331.4480000003</v>
      </c>
      <c r="O676" s="28">
        <f t="shared" si="44"/>
        <v>3784888.8129036305</v>
      </c>
      <c r="P676">
        <v>22</v>
      </c>
      <c r="Q676" t="s">
        <v>955</v>
      </c>
      <c r="R676" t="s">
        <v>677</v>
      </c>
    </row>
    <row r="677" spans="1:18" x14ac:dyDescent="0.45">
      <c r="A677">
        <v>1553</v>
      </c>
      <c r="B677" t="s">
        <v>1966</v>
      </c>
      <c r="C677" t="s">
        <v>1427</v>
      </c>
      <c r="D677" t="s">
        <v>1445</v>
      </c>
      <c r="E677">
        <v>17</v>
      </c>
      <c r="H677" s="11">
        <v>4100</v>
      </c>
      <c r="I677">
        <v>101188</v>
      </c>
      <c r="J677" s="41">
        <v>213200</v>
      </c>
      <c r="K677" s="40">
        <f t="shared" si="41"/>
        <v>251576</v>
      </c>
      <c r="L677" s="42" cm="1">
        <f t="array" ref="L677">_xlfn.IFS(K677&gt;300000,0.47,K677&gt;60000,0.45,K677&gt;35200,0.3,K677&gt;20200,0.24,K677&gt;=0,0.19)</f>
        <v>0.45</v>
      </c>
      <c r="M677" s="40">
        <f t="shared" si="42"/>
        <v>138366.80000000002</v>
      </c>
      <c r="N677" s="28">
        <f t="shared" si="43"/>
        <v>2886331.4480000003</v>
      </c>
      <c r="O677" s="28">
        <f t="shared" si="44"/>
        <v>3784888.8129036305</v>
      </c>
      <c r="P677">
        <v>30</v>
      </c>
      <c r="Q677" t="s">
        <v>17</v>
      </c>
      <c r="R677" t="s">
        <v>677</v>
      </c>
    </row>
    <row r="678" spans="1:18" x14ac:dyDescent="0.45">
      <c r="A678">
        <v>1554</v>
      </c>
      <c r="B678" t="s">
        <v>1966</v>
      </c>
      <c r="C678" t="s">
        <v>1427</v>
      </c>
      <c r="D678" t="s">
        <v>1446</v>
      </c>
      <c r="E678">
        <v>18</v>
      </c>
      <c r="H678" s="11">
        <v>4100</v>
      </c>
      <c r="I678">
        <v>101188</v>
      </c>
      <c r="J678" s="41">
        <v>213200</v>
      </c>
      <c r="K678" s="40">
        <f t="shared" si="41"/>
        <v>251576</v>
      </c>
      <c r="L678" s="42" cm="1">
        <f t="array" ref="L678">_xlfn.IFS(K678&gt;300000,0.47,K678&gt;60000,0.45,K678&gt;35200,0.3,K678&gt;20200,0.24,K678&gt;=0,0.19)</f>
        <v>0.45</v>
      </c>
      <c r="M678" s="40">
        <f t="shared" si="42"/>
        <v>138366.80000000002</v>
      </c>
      <c r="N678" s="28">
        <f t="shared" si="43"/>
        <v>2886331.4480000003</v>
      </c>
      <c r="O678" s="28">
        <f t="shared" si="44"/>
        <v>3784888.8129036305</v>
      </c>
      <c r="P678">
        <v>30</v>
      </c>
      <c r="Q678" t="s">
        <v>43</v>
      </c>
      <c r="R678" t="s">
        <v>677</v>
      </c>
    </row>
    <row r="679" spans="1:18" x14ac:dyDescent="0.45">
      <c r="A679">
        <v>1628</v>
      </c>
      <c r="B679" t="s">
        <v>1966</v>
      </c>
      <c r="C679" t="s">
        <v>2069</v>
      </c>
      <c r="D679" t="s">
        <v>2131</v>
      </c>
      <c r="E679">
        <v>19</v>
      </c>
      <c r="H679" s="11">
        <v>4100</v>
      </c>
      <c r="J679" s="41">
        <v>213200</v>
      </c>
      <c r="K679" s="40">
        <f t="shared" si="41"/>
        <v>251576</v>
      </c>
      <c r="L679" s="42" cm="1">
        <f t="array" ref="L679">_xlfn.IFS(K679&gt;300000,0.47,K679&gt;60000,0.45,K679&gt;35200,0.3,K679&gt;20200,0.24,K679&gt;=0,0.19)</f>
        <v>0.45</v>
      </c>
      <c r="M679" s="40">
        <f t="shared" si="42"/>
        <v>138366.80000000002</v>
      </c>
      <c r="N679" s="28">
        <f t="shared" si="43"/>
        <v>2886331.4480000003</v>
      </c>
      <c r="O679" s="28">
        <f t="shared" si="44"/>
        <v>3784888.8129036305</v>
      </c>
      <c r="P679">
        <v>24</v>
      </c>
      <c r="Q679" t="s">
        <v>30</v>
      </c>
      <c r="R679" t="s">
        <v>677</v>
      </c>
    </row>
    <row r="680" spans="1:18" x14ac:dyDescent="0.45">
      <c r="A680">
        <v>1677</v>
      </c>
      <c r="B680" t="s">
        <v>1966</v>
      </c>
      <c r="C680" t="s">
        <v>2071</v>
      </c>
      <c r="D680" t="s">
        <v>2182</v>
      </c>
      <c r="E680">
        <v>17</v>
      </c>
      <c r="H680" s="11">
        <v>4100</v>
      </c>
      <c r="J680" s="41">
        <v>213200</v>
      </c>
      <c r="K680" s="40">
        <f t="shared" si="41"/>
        <v>251576</v>
      </c>
      <c r="L680" s="42" cm="1">
        <f t="array" ref="L680">_xlfn.IFS(K680&gt;300000,0.47,K680&gt;60000,0.45,K680&gt;35200,0.3,K680&gt;20200,0.24,K680&gt;=0,0.19)</f>
        <v>0.45</v>
      </c>
      <c r="M680" s="40">
        <f t="shared" si="42"/>
        <v>138366.80000000002</v>
      </c>
      <c r="N680" s="28">
        <f t="shared" si="43"/>
        <v>2886331.4480000003</v>
      </c>
      <c r="O680" s="28">
        <f t="shared" si="44"/>
        <v>3784888.8129036305</v>
      </c>
      <c r="P680">
        <v>27</v>
      </c>
      <c r="Q680" t="s">
        <v>75</v>
      </c>
      <c r="R680" t="s">
        <v>317</v>
      </c>
    </row>
    <row r="681" spans="1:18" x14ac:dyDescent="0.45">
      <c r="A681">
        <v>1678</v>
      </c>
      <c r="B681" t="s">
        <v>1966</v>
      </c>
      <c r="C681" t="s">
        <v>2071</v>
      </c>
      <c r="D681" t="s">
        <v>2183</v>
      </c>
      <c r="E681">
        <v>18</v>
      </c>
      <c r="H681" s="11">
        <v>4100</v>
      </c>
      <c r="J681" s="41">
        <v>213200</v>
      </c>
      <c r="K681" s="40">
        <f t="shared" si="41"/>
        <v>251576</v>
      </c>
      <c r="L681" s="42" cm="1">
        <f t="array" ref="L681">_xlfn.IFS(K681&gt;300000,0.47,K681&gt;60000,0.45,K681&gt;35200,0.3,K681&gt;20200,0.24,K681&gt;=0,0.19)</f>
        <v>0.45</v>
      </c>
      <c r="M681" s="40">
        <f t="shared" si="42"/>
        <v>138366.80000000002</v>
      </c>
      <c r="N681" s="28">
        <f t="shared" si="43"/>
        <v>2886331.4480000003</v>
      </c>
      <c r="O681" s="28">
        <f t="shared" si="44"/>
        <v>3784888.8129036305</v>
      </c>
      <c r="P681">
        <v>26</v>
      </c>
      <c r="Q681" t="s">
        <v>17</v>
      </c>
      <c r="R681" t="s">
        <v>677</v>
      </c>
    </row>
    <row r="682" spans="1:18" x14ac:dyDescent="0.45">
      <c r="A682">
        <v>1739</v>
      </c>
      <c r="B682" t="s">
        <v>1966</v>
      </c>
      <c r="C682" t="s">
        <v>2074</v>
      </c>
      <c r="D682" t="s">
        <v>2220</v>
      </c>
      <c r="E682">
        <v>9</v>
      </c>
      <c r="H682" s="11">
        <v>4100</v>
      </c>
      <c r="J682" s="41">
        <v>213200</v>
      </c>
      <c r="K682" s="40">
        <f t="shared" si="41"/>
        <v>251576</v>
      </c>
      <c r="L682" s="42" cm="1">
        <f t="array" ref="L682">_xlfn.IFS(K682&gt;300000,0.47,K682&gt;60000,0.45,K682&gt;35200,0.3,K682&gt;20200,0.24,K682&gt;=0,0.19)</f>
        <v>0.45</v>
      </c>
      <c r="M682" s="40">
        <f t="shared" si="42"/>
        <v>138366.80000000002</v>
      </c>
      <c r="N682" s="28">
        <f t="shared" si="43"/>
        <v>2886331.4480000003</v>
      </c>
      <c r="O682" s="28">
        <f t="shared" si="44"/>
        <v>3784888.8129036305</v>
      </c>
      <c r="P682">
        <v>26</v>
      </c>
      <c r="Q682" t="s">
        <v>24</v>
      </c>
      <c r="R682" t="s">
        <v>677</v>
      </c>
    </row>
    <row r="683" spans="1:18" x14ac:dyDescent="0.45">
      <c r="A683">
        <v>1740</v>
      </c>
      <c r="B683" t="s">
        <v>1966</v>
      </c>
      <c r="C683" t="s">
        <v>2074</v>
      </c>
      <c r="D683" t="s">
        <v>2221</v>
      </c>
      <c r="E683">
        <v>10</v>
      </c>
      <c r="H683" s="11">
        <v>4100</v>
      </c>
      <c r="J683" s="41">
        <v>213200</v>
      </c>
      <c r="K683" s="40">
        <f t="shared" si="41"/>
        <v>251576</v>
      </c>
      <c r="L683" s="42" cm="1">
        <f t="array" ref="L683">_xlfn.IFS(K683&gt;300000,0.47,K683&gt;60000,0.45,K683&gt;35200,0.3,K683&gt;20200,0.24,K683&gt;=0,0.19)</f>
        <v>0.45</v>
      </c>
      <c r="M683" s="40">
        <f t="shared" si="42"/>
        <v>138366.80000000002</v>
      </c>
      <c r="N683" s="28">
        <f t="shared" si="43"/>
        <v>2886331.4480000003</v>
      </c>
      <c r="O683" s="28">
        <f t="shared" si="44"/>
        <v>3784888.8129036305</v>
      </c>
      <c r="P683">
        <v>31</v>
      </c>
      <c r="Q683" t="s">
        <v>22</v>
      </c>
      <c r="R683" t="s">
        <v>677</v>
      </c>
    </row>
    <row r="684" spans="1:18" x14ac:dyDescent="0.45">
      <c r="A684">
        <v>1768</v>
      </c>
      <c r="B684" t="s">
        <v>1966</v>
      </c>
      <c r="C684" t="s">
        <v>2262</v>
      </c>
      <c r="D684" t="s">
        <v>2248</v>
      </c>
      <c r="E684">
        <v>13</v>
      </c>
      <c r="H684" s="11">
        <v>4100</v>
      </c>
      <c r="J684" s="41">
        <v>213200</v>
      </c>
      <c r="K684" s="40">
        <f t="shared" si="41"/>
        <v>251576</v>
      </c>
      <c r="L684" s="42" cm="1">
        <f t="array" ref="L684">_xlfn.IFS(K684&gt;300000,0.47,K684&gt;60000,0.45,K684&gt;35200,0.3,K684&gt;20200,0.24,K684&gt;=0,0.19)</f>
        <v>0.45</v>
      </c>
      <c r="M684" s="40">
        <f t="shared" si="42"/>
        <v>138366.80000000002</v>
      </c>
      <c r="N684" s="28">
        <f t="shared" si="43"/>
        <v>2886331.4480000003</v>
      </c>
      <c r="O684" s="28">
        <f t="shared" si="44"/>
        <v>3784888.8129036305</v>
      </c>
      <c r="P684">
        <v>25</v>
      </c>
      <c r="Q684" t="s">
        <v>28</v>
      </c>
      <c r="R684" t="s">
        <v>317</v>
      </c>
    </row>
    <row r="685" spans="1:18" x14ac:dyDescent="0.45">
      <c r="A685">
        <v>1271</v>
      </c>
      <c r="B685" t="s">
        <v>1966</v>
      </c>
      <c r="C685" t="s">
        <v>1111</v>
      </c>
      <c r="D685" t="s">
        <v>1135</v>
      </c>
      <c r="E685">
        <v>21</v>
      </c>
      <c r="H685" s="11">
        <v>4000</v>
      </c>
      <c r="I685">
        <v>98720</v>
      </c>
      <c r="J685" s="41">
        <v>208000</v>
      </c>
      <c r="K685" s="40">
        <f t="shared" si="41"/>
        <v>245440</v>
      </c>
      <c r="L685" s="42" cm="1">
        <f t="array" ref="L685">_xlfn.IFS(K685&gt;300000,0.47,K685&gt;60000,0.45,K685&gt;35200,0.3,K685&gt;20200,0.24,K685&gt;=0,0.19)</f>
        <v>0.45</v>
      </c>
      <c r="M685" s="40">
        <f t="shared" si="42"/>
        <v>134992</v>
      </c>
      <c r="N685" s="28">
        <f t="shared" si="43"/>
        <v>2815933.12</v>
      </c>
      <c r="O685" s="28">
        <f t="shared" si="44"/>
        <v>3692574.4516132977</v>
      </c>
      <c r="P685">
        <v>23</v>
      </c>
      <c r="Q685" t="s">
        <v>63</v>
      </c>
      <c r="R685" t="s">
        <v>677</v>
      </c>
    </row>
    <row r="686" spans="1:18" x14ac:dyDescent="0.45">
      <c r="A686">
        <v>1272</v>
      </c>
      <c r="B686" t="s">
        <v>1966</v>
      </c>
      <c r="C686" t="s">
        <v>1111</v>
      </c>
      <c r="D686" t="s">
        <v>1136</v>
      </c>
      <c r="E686">
        <v>22</v>
      </c>
      <c r="H686" s="11">
        <v>4000</v>
      </c>
      <c r="I686">
        <v>98720</v>
      </c>
      <c r="J686" s="41">
        <v>208000</v>
      </c>
      <c r="K686" s="40">
        <f t="shared" si="41"/>
        <v>245440</v>
      </c>
      <c r="L686" s="42" cm="1">
        <f t="array" ref="L686">_xlfn.IFS(K686&gt;300000,0.47,K686&gt;60000,0.45,K686&gt;35200,0.3,K686&gt;20200,0.24,K686&gt;=0,0.19)</f>
        <v>0.45</v>
      </c>
      <c r="M686" s="40">
        <f t="shared" si="42"/>
        <v>134992</v>
      </c>
      <c r="N686" s="28">
        <f t="shared" si="43"/>
        <v>2815933.12</v>
      </c>
      <c r="O686" s="28">
        <f t="shared" si="44"/>
        <v>3692574.4516132977</v>
      </c>
      <c r="P686">
        <v>23</v>
      </c>
      <c r="Q686" t="s">
        <v>73</v>
      </c>
      <c r="R686" t="s">
        <v>812</v>
      </c>
    </row>
    <row r="687" spans="1:18" x14ac:dyDescent="0.45">
      <c r="A687">
        <v>1323</v>
      </c>
      <c r="B687" t="s">
        <v>790</v>
      </c>
      <c r="C687" t="s">
        <v>1173</v>
      </c>
      <c r="D687" t="s">
        <v>1195</v>
      </c>
      <c r="E687">
        <v>19</v>
      </c>
      <c r="H687" s="11">
        <v>4000</v>
      </c>
      <c r="I687">
        <v>98720</v>
      </c>
      <c r="J687" s="41">
        <v>208000</v>
      </c>
      <c r="K687" s="40">
        <f t="shared" si="41"/>
        <v>245440</v>
      </c>
      <c r="L687" s="42" cm="1">
        <f t="array" ref="L687">_xlfn.IFS(K687&gt;300000,0.47,K687&gt;60000,0.45,K687&gt;35200,0.3,K687&gt;20200,0.24,K687&gt;=0,0.19)</f>
        <v>0.45</v>
      </c>
      <c r="M687" s="40">
        <f t="shared" si="42"/>
        <v>134992</v>
      </c>
      <c r="N687" s="28">
        <f t="shared" si="43"/>
        <v>2815933.12</v>
      </c>
      <c r="O687" s="28">
        <f t="shared" si="44"/>
        <v>3692574.4516132977</v>
      </c>
      <c r="P687">
        <v>30</v>
      </c>
      <c r="Q687" t="s">
        <v>105</v>
      </c>
      <c r="R687" t="s">
        <v>975</v>
      </c>
    </row>
    <row r="688" spans="1:18" x14ac:dyDescent="0.45">
      <c r="A688">
        <v>1355</v>
      </c>
      <c r="B688" t="s">
        <v>790</v>
      </c>
      <c r="C688" t="s">
        <v>1203</v>
      </c>
      <c r="D688" t="s">
        <v>1232</v>
      </c>
      <c r="E688">
        <v>25</v>
      </c>
      <c r="H688" s="11">
        <v>4000</v>
      </c>
      <c r="I688">
        <v>98720</v>
      </c>
      <c r="J688" s="41">
        <v>208000</v>
      </c>
      <c r="K688" s="40">
        <f t="shared" si="41"/>
        <v>245440</v>
      </c>
      <c r="L688" s="42" cm="1">
        <f t="array" ref="L688">_xlfn.IFS(K688&gt;300000,0.47,K688&gt;60000,0.45,K688&gt;35200,0.3,K688&gt;20200,0.24,K688&gt;=0,0.19)</f>
        <v>0.45</v>
      </c>
      <c r="M688" s="40">
        <f t="shared" si="42"/>
        <v>134992</v>
      </c>
      <c r="N688" s="28">
        <f t="shared" si="43"/>
        <v>2815933.12</v>
      </c>
      <c r="O688" s="28">
        <f t="shared" si="44"/>
        <v>3692574.4516132977</v>
      </c>
      <c r="P688">
        <v>32</v>
      </c>
      <c r="Q688" t="s">
        <v>1233</v>
      </c>
      <c r="R688" t="s">
        <v>677</v>
      </c>
    </row>
    <row r="689" spans="1:18" x14ac:dyDescent="0.45">
      <c r="A689">
        <v>1577</v>
      </c>
      <c r="B689" t="s">
        <v>790</v>
      </c>
      <c r="C689" t="s">
        <v>2063</v>
      </c>
      <c r="D689" t="s">
        <v>2054</v>
      </c>
      <c r="E689">
        <v>20</v>
      </c>
      <c r="H689" s="11">
        <v>4000</v>
      </c>
      <c r="J689" s="41">
        <v>208000</v>
      </c>
      <c r="K689" s="40">
        <f t="shared" si="41"/>
        <v>245440</v>
      </c>
      <c r="L689" s="42" cm="1">
        <f t="array" ref="L689">_xlfn.IFS(K689&gt;300000,0.47,K689&gt;60000,0.45,K689&gt;35200,0.3,K689&gt;20200,0.24,K689&gt;=0,0.19)</f>
        <v>0.45</v>
      </c>
      <c r="M689" s="40">
        <f t="shared" si="42"/>
        <v>134992</v>
      </c>
      <c r="N689" s="28">
        <f t="shared" si="43"/>
        <v>2815933.12</v>
      </c>
      <c r="O689" s="28">
        <f t="shared" si="44"/>
        <v>3692574.4516132977</v>
      </c>
      <c r="P689">
        <v>26</v>
      </c>
      <c r="Q689" t="s">
        <v>26</v>
      </c>
      <c r="R689" t="s">
        <v>677</v>
      </c>
    </row>
    <row r="690" spans="1:18" x14ac:dyDescent="0.45">
      <c r="A690">
        <v>1578</v>
      </c>
      <c r="B690" t="s">
        <v>790</v>
      </c>
      <c r="C690" t="s">
        <v>2063</v>
      </c>
      <c r="D690" t="s">
        <v>2055</v>
      </c>
      <c r="E690">
        <v>21</v>
      </c>
      <c r="H690" s="11">
        <v>4000</v>
      </c>
      <c r="J690" s="41">
        <v>208000</v>
      </c>
      <c r="K690" s="40">
        <f t="shared" si="41"/>
        <v>245440</v>
      </c>
      <c r="L690" s="42" cm="1">
        <f t="array" ref="L690">_xlfn.IFS(K690&gt;300000,0.47,K690&gt;60000,0.45,K690&gt;35200,0.3,K690&gt;20200,0.24,K690&gt;=0,0.19)</f>
        <v>0.45</v>
      </c>
      <c r="M690" s="40">
        <f t="shared" si="42"/>
        <v>134992</v>
      </c>
      <c r="N690" s="28">
        <f t="shared" si="43"/>
        <v>2815933.12</v>
      </c>
      <c r="O690" s="28">
        <f t="shared" si="44"/>
        <v>3692574.4516132977</v>
      </c>
      <c r="P690">
        <v>23</v>
      </c>
      <c r="Q690" t="s">
        <v>28</v>
      </c>
      <c r="R690" t="s">
        <v>317</v>
      </c>
    </row>
    <row r="691" spans="1:18" x14ac:dyDescent="0.45">
      <c r="A691">
        <v>1648</v>
      </c>
      <c r="B691" t="s">
        <v>1966</v>
      </c>
      <c r="C691" t="s">
        <v>2070</v>
      </c>
      <c r="D691" t="s">
        <v>2153</v>
      </c>
      <c r="E691">
        <v>15</v>
      </c>
      <c r="H691" s="11">
        <v>4000</v>
      </c>
      <c r="J691" s="41">
        <v>208000</v>
      </c>
      <c r="K691" s="40">
        <f t="shared" si="41"/>
        <v>245440</v>
      </c>
      <c r="L691" s="42" cm="1">
        <f t="array" ref="L691">_xlfn.IFS(K691&gt;300000,0.47,K691&gt;60000,0.45,K691&gt;35200,0.3,K691&gt;20200,0.24,K691&gt;=0,0.19)</f>
        <v>0.45</v>
      </c>
      <c r="M691" s="40">
        <f t="shared" si="42"/>
        <v>134992</v>
      </c>
      <c r="N691" s="28">
        <f t="shared" si="43"/>
        <v>2815933.12</v>
      </c>
      <c r="O691" s="28">
        <f t="shared" si="44"/>
        <v>3692574.4516132977</v>
      </c>
      <c r="P691">
        <v>27</v>
      </c>
      <c r="Q691" t="s">
        <v>48</v>
      </c>
      <c r="R691" t="s">
        <v>677</v>
      </c>
    </row>
    <row r="692" spans="1:18" x14ac:dyDescent="0.45">
      <c r="A692">
        <v>1649</v>
      </c>
      <c r="B692" t="s">
        <v>1966</v>
      </c>
      <c r="C692" t="s">
        <v>2070</v>
      </c>
      <c r="D692" t="s">
        <v>2154</v>
      </c>
      <c r="E692">
        <v>16</v>
      </c>
      <c r="H692" s="11">
        <v>4000</v>
      </c>
      <c r="J692" s="41">
        <v>208000</v>
      </c>
      <c r="K692" s="40">
        <f t="shared" si="41"/>
        <v>245440</v>
      </c>
      <c r="L692" s="42" cm="1">
        <f t="array" ref="L692">_xlfn.IFS(K692&gt;300000,0.47,K692&gt;60000,0.45,K692&gt;35200,0.3,K692&gt;20200,0.24,K692&gt;=0,0.19)</f>
        <v>0.45</v>
      </c>
      <c r="M692" s="40">
        <f t="shared" si="42"/>
        <v>134992</v>
      </c>
      <c r="N692" s="28">
        <f t="shared" si="43"/>
        <v>2815933.12</v>
      </c>
      <c r="O692" s="28">
        <f t="shared" si="44"/>
        <v>3692574.4516132977</v>
      </c>
      <c r="P692">
        <v>22</v>
      </c>
      <c r="Q692" t="s">
        <v>40</v>
      </c>
      <c r="R692" t="s">
        <v>677</v>
      </c>
    </row>
    <row r="693" spans="1:18" x14ac:dyDescent="0.45">
      <c r="A693">
        <v>1650</v>
      </c>
      <c r="B693" t="s">
        <v>1966</v>
      </c>
      <c r="C693" t="s">
        <v>2070</v>
      </c>
      <c r="D693" t="s">
        <v>2155</v>
      </c>
      <c r="E693">
        <v>17</v>
      </c>
      <c r="H693" s="11">
        <v>4000</v>
      </c>
      <c r="J693" s="41">
        <v>208000</v>
      </c>
      <c r="K693" s="40">
        <f t="shared" si="41"/>
        <v>245440</v>
      </c>
      <c r="L693" s="42" cm="1">
        <f t="array" ref="L693">_xlfn.IFS(K693&gt;300000,0.47,K693&gt;60000,0.45,K693&gt;35200,0.3,K693&gt;20200,0.24,K693&gt;=0,0.19)</f>
        <v>0.45</v>
      </c>
      <c r="M693" s="40">
        <f t="shared" si="42"/>
        <v>134992</v>
      </c>
      <c r="N693" s="28">
        <f t="shared" si="43"/>
        <v>2815933.12</v>
      </c>
      <c r="O693" s="28">
        <f t="shared" si="44"/>
        <v>3692574.4516132977</v>
      </c>
      <c r="P693">
        <v>25</v>
      </c>
      <c r="Q693" t="s">
        <v>939</v>
      </c>
      <c r="R693" t="s">
        <v>677</v>
      </c>
    </row>
    <row r="694" spans="1:18" x14ac:dyDescent="0.45">
      <c r="A694">
        <v>1799</v>
      </c>
      <c r="B694" t="s">
        <v>1966</v>
      </c>
      <c r="C694" t="s">
        <v>1985</v>
      </c>
      <c r="D694" t="s">
        <v>2281</v>
      </c>
      <c r="E694">
        <v>19</v>
      </c>
      <c r="H694" s="11">
        <v>4000</v>
      </c>
      <c r="J694" s="41">
        <v>208000</v>
      </c>
      <c r="K694" s="40">
        <f t="shared" si="41"/>
        <v>245440</v>
      </c>
      <c r="L694" s="42" cm="1">
        <f t="array" ref="L694">_xlfn.IFS(K694&gt;300000,0.47,K694&gt;60000,0.45,K694&gt;35200,0.3,K694&gt;20200,0.24,K694&gt;=0,0.19)</f>
        <v>0.45</v>
      </c>
      <c r="M694" s="40">
        <f t="shared" si="42"/>
        <v>134992</v>
      </c>
      <c r="N694" s="28">
        <f t="shared" si="43"/>
        <v>2815933.12</v>
      </c>
      <c r="O694" s="28">
        <f t="shared" si="44"/>
        <v>3692574.4516132977</v>
      </c>
      <c r="P694">
        <v>30</v>
      </c>
      <c r="Q694" t="s">
        <v>38</v>
      </c>
      <c r="R694" t="s">
        <v>677</v>
      </c>
    </row>
    <row r="695" spans="1:18" x14ac:dyDescent="0.45">
      <c r="A695">
        <v>1800</v>
      </c>
      <c r="B695" t="s">
        <v>1966</v>
      </c>
      <c r="C695" t="s">
        <v>1985</v>
      </c>
      <c r="D695" t="s">
        <v>2282</v>
      </c>
      <c r="E695">
        <v>20</v>
      </c>
      <c r="H695" s="11">
        <v>4000</v>
      </c>
      <c r="J695" s="41">
        <v>208000</v>
      </c>
      <c r="K695" s="40">
        <f t="shared" si="41"/>
        <v>245440</v>
      </c>
      <c r="L695" s="42" cm="1">
        <f t="array" ref="L695">_xlfn.IFS(K695&gt;300000,0.47,K695&gt;60000,0.45,K695&gt;35200,0.3,K695&gt;20200,0.24,K695&gt;=0,0.19)</f>
        <v>0.45</v>
      </c>
      <c r="M695" s="40">
        <f t="shared" si="42"/>
        <v>134992</v>
      </c>
      <c r="N695" s="28">
        <f t="shared" si="43"/>
        <v>2815933.12</v>
      </c>
      <c r="O695" s="28">
        <f t="shared" si="44"/>
        <v>3692574.4516132977</v>
      </c>
      <c r="P695">
        <v>28</v>
      </c>
      <c r="Q695" t="s">
        <v>28</v>
      </c>
      <c r="R695" t="s">
        <v>677</v>
      </c>
    </row>
    <row r="696" spans="1:18" x14ac:dyDescent="0.45">
      <c r="A696">
        <v>1248</v>
      </c>
      <c r="B696" t="s">
        <v>790</v>
      </c>
      <c r="C696" t="s">
        <v>1087</v>
      </c>
      <c r="D696" t="s">
        <v>1108</v>
      </c>
      <c r="E696">
        <v>22</v>
      </c>
      <c r="H696" s="11">
        <v>3900</v>
      </c>
      <c r="I696">
        <v>96252</v>
      </c>
      <c r="J696" s="41">
        <v>202800</v>
      </c>
      <c r="K696" s="40">
        <f t="shared" si="41"/>
        <v>239304</v>
      </c>
      <c r="L696" s="42" cm="1">
        <f t="array" ref="L696">_xlfn.IFS(K696&gt;300000,0.47,K696&gt;60000,0.45,K696&gt;35200,0.3,K696&gt;20200,0.24,K696&gt;=0,0.19)</f>
        <v>0.45</v>
      </c>
      <c r="M696" s="40">
        <f t="shared" si="42"/>
        <v>131617.20000000001</v>
      </c>
      <c r="N696" s="28">
        <f t="shared" si="43"/>
        <v>2745534.7920000004</v>
      </c>
      <c r="O696" s="28">
        <f t="shared" si="44"/>
        <v>3600260.0903229662</v>
      </c>
      <c r="P696">
        <v>21</v>
      </c>
      <c r="Q696" t="s">
        <v>26</v>
      </c>
      <c r="R696" t="s">
        <v>677</v>
      </c>
    </row>
    <row r="697" spans="1:18" x14ac:dyDescent="0.45">
      <c r="A697">
        <v>1717</v>
      </c>
      <c r="B697" t="s">
        <v>1966</v>
      </c>
      <c r="C697" t="s">
        <v>2073</v>
      </c>
      <c r="D697" t="s">
        <v>1947</v>
      </c>
      <c r="E697">
        <v>10</v>
      </c>
      <c r="H697" s="11">
        <v>3900</v>
      </c>
      <c r="J697" s="41">
        <v>202800</v>
      </c>
      <c r="K697" s="40">
        <f t="shared" si="41"/>
        <v>239304</v>
      </c>
      <c r="L697" s="42" cm="1">
        <f t="array" ref="L697">_xlfn.IFS(K697&gt;300000,0.47,K697&gt;60000,0.45,K697&gt;35200,0.3,K697&gt;20200,0.24,K697&gt;=0,0.19)</f>
        <v>0.45</v>
      </c>
      <c r="M697" s="40">
        <f t="shared" si="42"/>
        <v>131617.20000000001</v>
      </c>
      <c r="N697" s="28">
        <f t="shared" si="43"/>
        <v>2745534.7920000004</v>
      </c>
      <c r="O697" s="28">
        <f t="shared" si="44"/>
        <v>3600260.0903229662</v>
      </c>
      <c r="P697">
        <v>24</v>
      </c>
      <c r="Q697" t="s">
        <v>61</v>
      </c>
      <c r="R697" t="s">
        <v>106</v>
      </c>
    </row>
    <row r="698" spans="1:18" x14ac:dyDescent="0.45">
      <c r="A698">
        <v>1718</v>
      </c>
      <c r="B698" t="s">
        <v>1966</v>
      </c>
      <c r="C698" t="s">
        <v>2073</v>
      </c>
      <c r="D698" t="s">
        <v>1948</v>
      </c>
      <c r="E698">
        <v>11</v>
      </c>
      <c r="H698" s="11">
        <v>3900</v>
      </c>
      <c r="J698" s="41">
        <v>202800</v>
      </c>
      <c r="K698" s="40">
        <f t="shared" si="41"/>
        <v>239304</v>
      </c>
      <c r="L698" s="42" cm="1">
        <f t="array" ref="L698">_xlfn.IFS(K698&gt;300000,0.47,K698&gt;60000,0.45,K698&gt;35200,0.3,K698&gt;20200,0.24,K698&gt;=0,0.19)</f>
        <v>0.45</v>
      </c>
      <c r="M698" s="40">
        <f t="shared" si="42"/>
        <v>131617.20000000001</v>
      </c>
      <c r="N698" s="28">
        <f t="shared" si="43"/>
        <v>2745534.7920000004</v>
      </c>
      <c r="O698" s="28">
        <f t="shared" si="44"/>
        <v>3600260.0903229662</v>
      </c>
      <c r="P698">
        <v>29</v>
      </c>
      <c r="Q698" t="s">
        <v>1949</v>
      </c>
      <c r="R698" t="s">
        <v>677</v>
      </c>
    </row>
    <row r="699" spans="1:18" x14ac:dyDescent="0.45">
      <c r="A699">
        <v>1579</v>
      </c>
      <c r="B699" t="s">
        <v>790</v>
      </c>
      <c r="C699" t="s">
        <v>2063</v>
      </c>
      <c r="D699" t="s">
        <v>2056</v>
      </c>
      <c r="E699">
        <v>22</v>
      </c>
      <c r="H699" s="11">
        <v>3800</v>
      </c>
      <c r="J699" s="41">
        <v>197600</v>
      </c>
      <c r="K699" s="40">
        <f t="shared" si="41"/>
        <v>233168</v>
      </c>
      <c r="L699" s="42" cm="1">
        <f t="array" ref="L699">_xlfn.IFS(K699&gt;300000,0.47,K699&gt;60000,0.45,K699&gt;35200,0.3,K699&gt;20200,0.24,K699&gt;=0,0.19)</f>
        <v>0.45</v>
      </c>
      <c r="M699" s="40">
        <f t="shared" si="42"/>
        <v>128242.40000000001</v>
      </c>
      <c r="N699" s="28">
        <f t="shared" si="43"/>
        <v>2675136.4640000002</v>
      </c>
      <c r="O699" s="28">
        <f t="shared" si="44"/>
        <v>3507945.7290326334</v>
      </c>
      <c r="P699">
        <v>33</v>
      </c>
      <c r="Q699" t="s">
        <v>62</v>
      </c>
      <c r="R699" t="s">
        <v>18</v>
      </c>
    </row>
    <row r="700" spans="1:18" x14ac:dyDescent="0.45">
      <c r="A700">
        <v>1651</v>
      </c>
      <c r="B700" t="s">
        <v>1966</v>
      </c>
      <c r="C700" t="s">
        <v>2070</v>
      </c>
      <c r="D700" t="s">
        <v>2156</v>
      </c>
      <c r="E700">
        <v>18</v>
      </c>
      <c r="H700" s="11">
        <v>3800</v>
      </c>
      <c r="J700" s="41">
        <v>197600</v>
      </c>
      <c r="K700" s="40">
        <f t="shared" si="41"/>
        <v>233168</v>
      </c>
      <c r="L700" s="42" cm="1">
        <f t="array" ref="L700">_xlfn.IFS(K700&gt;300000,0.47,K700&gt;60000,0.45,K700&gt;35200,0.3,K700&gt;20200,0.24,K700&gt;=0,0.19)</f>
        <v>0.45</v>
      </c>
      <c r="M700" s="40">
        <f t="shared" si="42"/>
        <v>128242.40000000001</v>
      </c>
      <c r="N700" s="28">
        <f t="shared" si="43"/>
        <v>2675136.4640000002</v>
      </c>
      <c r="O700" s="28">
        <f t="shared" si="44"/>
        <v>3507945.7290326334</v>
      </c>
      <c r="P700">
        <v>25</v>
      </c>
      <c r="Q700" t="s">
        <v>105</v>
      </c>
      <c r="R700" t="s">
        <v>677</v>
      </c>
    </row>
    <row r="701" spans="1:18" x14ac:dyDescent="0.45">
      <c r="A701">
        <v>1679</v>
      </c>
      <c r="B701" t="s">
        <v>1966</v>
      </c>
      <c r="C701" t="s">
        <v>2071</v>
      </c>
      <c r="D701" t="s">
        <v>2184</v>
      </c>
      <c r="E701">
        <v>19</v>
      </c>
      <c r="H701" s="11">
        <v>3800</v>
      </c>
      <c r="J701" s="41">
        <v>197600</v>
      </c>
      <c r="K701" s="40">
        <f t="shared" si="41"/>
        <v>233168</v>
      </c>
      <c r="L701" s="42" cm="1">
        <f t="array" ref="L701">_xlfn.IFS(K701&gt;300000,0.47,K701&gt;60000,0.45,K701&gt;35200,0.3,K701&gt;20200,0.24,K701&gt;=0,0.19)</f>
        <v>0.45</v>
      </c>
      <c r="M701" s="40">
        <f t="shared" si="42"/>
        <v>128242.40000000001</v>
      </c>
      <c r="N701" s="28">
        <f t="shared" si="43"/>
        <v>2675136.4640000002</v>
      </c>
      <c r="O701" s="28">
        <f t="shared" si="44"/>
        <v>3507945.7290326334</v>
      </c>
      <c r="P701">
        <v>27</v>
      </c>
      <c r="Q701" t="s">
        <v>26</v>
      </c>
      <c r="R701" t="s">
        <v>677</v>
      </c>
    </row>
    <row r="702" spans="1:18" x14ac:dyDescent="0.45">
      <c r="A702">
        <v>1741</v>
      </c>
      <c r="B702" t="s">
        <v>1966</v>
      </c>
      <c r="C702" t="s">
        <v>2074</v>
      </c>
      <c r="D702" t="s">
        <v>2222</v>
      </c>
      <c r="E702">
        <v>11</v>
      </c>
      <c r="H702" s="11">
        <v>3800</v>
      </c>
      <c r="J702" s="41">
        <v>197600</v>
      </c>
      <c r="K702" s="40">
        <f t="shared" si="41"/>
        <v>233168</v>
      </c>
      <c r="L702" s="42" cm="1">
        <f t="array" ref="L702">_xlfn.IFS(K702&gt;300000,0.47,K702&gt;60000,0.45,K702&gt;35200,0.3,K702&gt;20200,0.24,K702&gt;=0,0.19)</f>
        <v>0.45</v>
      </c>
      <c r="M702" s="40">
        <f t="shared" si="42"/>
        <v>128242.40000000001</v>
      </c>
      <c r="N702" s="28">
        <f t="shared" si="43"/>
        <v>2675136.4640000002</v>
      </c>
      <c r="O702" s="28">
        <f t="shared" si="44"/>
        <v>3507945.7290326334</v>
      </c>
      <c r="P702">
        <v>30</v>
      </c>
      <c r="Q702" t="s">
        <v>26</v>
      </c>
      <c r="R702" t="s">
        <v>1373</v>
      </c>
    </row>
    <row r="703" spans="1:18" x14ac:dyDescent="0.45">
      <c r="A703">
        <v>1769</v>
      </c>
      <c r="B703" t="s">
        <v>1966</v>
      </c>
      <c r="C703" t="s">
        <v>2262</v>
      </c>
      <c r="D703" t="s">
        <v>2249</v>
      </c>
      <c r="E703">
        <v>14</v>
      </c>
      <c r="H703" s="11">
        <v>3800</v>
      </c>
      <c r="J703" s="41">
        <v>197600</v>
      </c>
      <c r="K703" s="40">
        <f t="shared" si="41"/>
        <v>233168</v>
      </c>
      <c r="L703" s="42" cm="1">
        <f t="array" ref="L703">_xlfn.IFS(K703&gt;300000,0.47,K703&gt;60000,0.45,K703&gt;35200,0.3,K703&gt;20200,0.24,K703&gt;=0,0.19)</f>
        <v>0.45</v>
      </c>
      <c r="M703" s="40">
        <f t="shared" si="42"/>
        <v>128242.40000000001</v>
      </c>
      <c r="N703" s="28">
        <f t="shared" si="43"/>
        <v>2675136.4640000002</v>
      </c>
      <c r="O703" s="28">
        <f t="shared" si="44"/>
        <v>3507945.7290326334</v>
      </c>
      <c r="P703">
        <v>25</v>
      </c>
      <c r="Q703" t="s">
        <v>229</v>
      </c>
      <c r="R703" t="s">
        <v>677</v>
      </c>
    </row>
    <row r="704" spans="1:18" x14ac:dyDescent="0.45">
      <c r="A704">
        <v>1174</v>
      </c>
      <c r="B704" t="s">
        <v>1966</v>
      </c>
      <c r="C704" t="s">
        <v>1007</v>
      </c>
      <c r="D704" t="s">
        <v>1027</v>
      </c>
      <c r="E704">
        <v>20</v>
      </c>
      <c r="H704" s="11">
        <v>3700</v>
      </c>
      <c r="I704">
        <v>91316</v>
      </c>
      <c r="J704" s="41">
        <v>192400</v>
      </c>
      <c r="K704" s="40">
        <f t="shared" si="41"/>
        <v>227032</v>
      </c>
      <c r="L704" s="42" cm="1">
        <f t="array" ref="L704">_xlfn.IFS(K704&gt;300000,0.47,K704&gt;60000,0.45,K704&gt;35200,0.3,K704&gt;20200,0.24,K704&gt;=0,0.19)</f>
        <v>0.45</v>
      </c>
      <c r="M704" s="40">
        <f t="shared" si="42"/>
        <v>124867.6</v>
      </c>
      <c r="N704" s="28">
        <f t="shared" si="43"/>
        <v>2604738.1359999999</v>
      </c>
      <c r="O704" s="28">
        <f t="shared" si="44"/>
        <v>3415631.367742301</v>
      </c>
      <c r="P704">
        <v>25</v>
      </c>
      <c r="Q704" t="s">
        <v>143</v>
      </c>
      <c r="R704" t="s">
        <v>677</v>
      </c>
    </row>
    <row r="705" spans="1:18" x14ac:dyDescent="0.45">
      <c r="A705">
        <v>1225</v>
      </c>
      <c r="B705" t="s">
        <v>790</v>
      </c>
      <c r="C705" t="s">
        <v>1061</v>
      </c>
      <c r="D705" t="s">
        <v>1085</v>
      </c>
      <c r="E705">
        <v>22</v>
      </c>
      <c r="H705" s="11">
        <v>3700</v>
      </c>
      <c r="I705">
        <v>91316</v>
      </c>
      <c r="J705" s="41">
        <v>192400</v>
      </c>
      <c r="K705" s="40">
        <f t="shared" si="41"/>
        <v>227032</v>
      </c>
      <c r="L705" s="42" cm="1">
        <f t="array" ref="L705">_xlfn.IFS(K705&gt;300000,0.47,K705&gt;60000,0.45,K705&gt;35200,0.3,K705&gt;20200,0.24,K705&gt;=0,0.19)</f>
        <v>0.45</v>
      </c>
      <c r="M705" s="40">
        <f t="shared" si="42"/>
        <v>124867.6</v>
      </c>
      <c r="N705" s="28">
        <f t="shared" si="43"/>
        <v>2604738.1359999999</v>
      </c>
      <c r="O705" s="28">
        <f t="shared" si="44"/>
        <v>3415631.367742301</v>
      </c>
      <c r="P705">
        <v>27</v>
      </c>
      <c r="Q705" t="s">
        <v>28</v>
      </c>
      <c r="R705" t="s">
        <v>677</v>
      </c>
    </row>
    <row r="706" spans="1:18" x14ac:dyDescent="0.45">
      <c r="A706">
        <v>1249</v>
      </c>
      <c r="B706" t="s">
        <v>790</v>
      </c>
      <c r="C706" t="s">
        <v>1087</v>
      </c>
      <c r="D706" t="s">
        <v>1109</v>
      </c>
      <c r="E706">
        <v>23</v>
      </c>
      <c r="H706" s="11">
        <v>3700</v>
      </c>
      <c r="I706">
        <v>91316</v>
      </c>
      <c r="J706" s="41">
        <v>192400</v>
      </c>
      <c r="K706" s="40">
        <f t="shared" ref="K706:K769" si="45">J706*$T$5</f>
        <v>227032</v>
      </c>
      <c r="L706" s="42" cm="1">
        <f t="array" ref="L706">_xlfn.IFS(K706&gt;300000,0.47,K706&gt;60000,0.45,K706&gt;35200,0.3,K706&gt;20200,0.24,K706&gt;=0,0.19)</f>
        <v>0.45</v>
      </c>
      <c r="M706" s="40">
        <f t="shared" ref="M706:M769" si="46">K706*(1-L706)</f>
        <v>124867.6</v>
      </c>
      <c r="N706" s="28">
        <f t="shared" ref="N706:N769" si="47">M706*$T$7</f>
        <v>2604738.1359999999</v>
      </c>
      <c r="O706" s="28">
        <f t="shared" ref="O706:O769" si="48">M706*$T$10*$T$7</f>
        <v>3415631.367742301</v>
      </c>
      <c r="P706">
        <v>31</v>
      </c>
      <c r="Q706" t="s">
        <v>96</v>
      </c>
      <c r="R706" t="s">
        <v>677</v>
      </c>
    </row>
    <row r="707" spans="1:18" x14ac:dyDescent="0.45">
      <c r="A707">
        <v>1404</v>
      </c>
      <c r="B707" t="s">
        <v>1966</v>
      </c>
      <c r="C707" t="s">
        <v>1260</v>
      </c>
      <c r="D707" t="s">
        <v>1283</v>
      </c>
      <c r="E707">
        <v>25</v>
      </c>
      <c r="H707" s="11">
        <v>3600</v>
      </c>
      <c r="I707">
        <v>88848</v>
      </c>
      <c r="J707" s="41">
        <v>187200</v>
      </c>
      <c r="K707" s="40">
        <f t="shared" si="45"/>
        <v>220896</v>
      </c>
      <c r="L707" s="42" cm="1">
        <f t="array" ref="L707">_xlfn.IFS(K707&gt;300000,0.47,K707&gt;60000,0.45,K707&gt;35200,0.3,K707&gt;20200,0.24,K707&gt;=0,0.19)</f>
        <v>0.45</v>
      </c>
      <c r="M707" s="40">
        <f t="shared" si="46"/>
        <v>121492.8</v>
      </c>
      <c r="N707" s="28">
        <f t="shared" si="47"/>
        <v>2534339.8080000002</v>
      </c>
      <c r="O707" s="28">
        <f t="shared" si="48"/>
        <v>3323317.0064519681</v>
      </c>
      <c r="P707">
        <v>24</v>
      </c>
      <c r="Q707" t="s">
        <v>958</v>
      </c>
      <c r="R707" t="s">
        <v>629</v>
      </c>
    </row>
    <row r="708" spans="1:18" x14ac:dyDescent="0.45">
      <c r="A708">
        <v>1607</v>
      </c>
      <c r="B708" t="s">
        <v>1966</v>
      </c>
      <c r="C708" t="s">
        <v>1260</v>
      </c>
      <c r="D708" t="s">
        <v>1283</v>
      </c>
      <c r="E708">
        <v>25</v>
      </c>
      <c r="H708" s="11">
        <v>3600</v>
      </c>
      <c r="J708" s="41">
        <v>187200</v>
      </c>
      <c r="K708" s="40">
        <f t="shared" si="45"/>
        <v>220896</v>
      </c>
      <c r="L708" s="42" cm="1">
        <f t="array" ref="L708">_xlfn.IFS(K708&gt;300000,0.47,K708&gt;60000,0.45,K708&gt;35200,0.3,K708&gt;20200,0.24,K708&gt;=0,0.19)</f>
        <v>0.45</v>
      </c>
      <c r="M708" s="40">
        <f t="shared" si="46"/>
        <v>121492.8</v>
      </c>
      <c r="N708" s="28">
        <f t="shared" si="47"/>
        <v>2534339.8080000002</v>
      </c>
      <c r="O708" s="28">
        <f t="shared" si="48"/>
        <v>3323317.0064519681</v>
      </c>
      <c r="P708">
        <v>24</v>
      </c>
      <c r="Q708" t="s">
        <v>958</v>
      </c>
      <c r="R708" t="s">
        <v>629</v>
      </c>
    </row>
    <row r="709" spans="1:18" x14ac:dyDescent="0.45">
      <c r="A709">
        <v>1652</v>
      </c>
      <c r="B709" t="s">
        <v>1966</v>
      </c>
      <c r="C709" t="s">
        <v>2070</v>
      </c>
      <c r="D709" t="s">
        <v>2157</v>
      </c>
      <c r="E709">
        <v>19</v>
      </c>
      <c r="H709" s="11">
        <v>3600</v>
      </c>
      <c r="J709" s="41">
        <v>187200</v>
      </c>
      <c r="K709" s="40">
        <f t="shared" si="45"/>
        <v>220896</v>
      </c>
      <c r="L709" s="42" cm="1">
        <f t="array" ref="L709">_xlfn.IFS(K709&gt;300000,0.47,K709&gt;60000,0.45,K709&gt;35200,0.3,K709&gt;20200,0.24,K709&gt;=0,0.19)</f>
        <v>0.45</v>
      </c>
      <c r="M709" s="40">
        <f t="shared" si="46"/>
        <v>121492.8</v>
      </c>
      <c r="N709" s="28">
        <f t="shared" si="47"/>
        <v>2534339.8080000002</v>
      </c>
      <c r="O709" s="28">
        <f t="shared" si="48"/>
        <v>3323317.0064519681</v>
      </c>
      <c r="P709">
        <v>24</v>
      </c>
      <c r="Q709" t="s">
        <v>66</v>
      </c>
      <c r="R709" t="s">
        <v>677</v>
      </c>
    </row>
    <row r="710" spans="1:18" x14ac:dyDescent="0.45">
      <c r="A710">
        <v>1680</v>
      </c>
      <c r="B710" t="s">
        <v>1966</v>
      </c>
      <c r="C710" t="s">
        <v>2071</v>
      </c>
      <c r="D710" t="s">
        <v>1137</v>
      </c>
      <c r="E710">
        <v>20</v>
      </c>
      <c r="H710" s="11">
        <v>3600</v>
      </c>
      <c r="J710" s="41">
        <v>187200</v>
      </c>
      <c r="K710" s="40">
        <f t="shared" si="45"/>
        <v>220896</v>
      </c>
      <c r="L710" s="42" cm="1">
        <f t="array" ref="L710">_xlfn.IFS(K710&gt;300000,0.47,K710&gt;60000,0.45,K710&gt;35200,0.3,K710&gt;20200,0.24,K710&gt;=0,0.19)</f>
        <v>0.45</v>
      </c>
      <c r="M710" s="40">
        <f t="shared" si="46"/>
        <v>121492.8</v>
      </c>
      <c r="N710" s="28">
        <f t="shared" si="47"/>
        <v>2534339.8080000002</v>
      </c>
      <c r="O710" s="28">
        <f t="shared" si="48"/>
        <v>3323317.0064519681</v>
      </c>
      <c r="P710">
        <v>24</v>
      </c>
      <c r="Q710" t="s">
        <v>63</v>
      </c>
      <c r="R710" t="s">
        <v>677</v>
      </c>
    </row>
    <row r="711" spans="1:18" x14ac:dyDescent="0.45">
      <c r="A711">
        <v>1719</v>
      </c>
      <c r="B711" t="s">
        <v>1966</v>
      </c>
      <c r="C711" t="s">
        <v>2073</v>
      </c>
      <c r="D711" t="s">
        <v>1950</v>
      </c>
      <c r="E711">
        <v>12</v>
      </c>
      <c r="H711" s="11">
        <v>3600</v>
      </c>
      <c r="J711" s="41">
        <v>187200</v>
      </c>
      <c r="K711" s="40">
        <f t="shared" si="45"/>
        <v>220896</v>
      </c>
      <c r="L711" s="42" cm="1">
        <f t="array" ref="L711">_xlfn.IFS(K711&gt;300000,0.47,K711&gt;60000,0.45,K711&gt;35200,0.3,K711&gt;20200,0.24,K711&gt;=0,0.19)</f>
        <v>0.45</v>
      </c>
      <c r="M711" s="40">
        <f t="shared" si="46"/>
        <v>121492.8</v>
      </c>
      <c r="N711" s="28">
        <f t="shared" si="47"/>
        <v>2534339.8080000002</v>
      </c>
      <c r="O711" s="28">
        <f t="shared" si="48"/>
        <v>3323317.0064519681</v>
      </c>
      <c r="P711">
        <v>32</v>
      </c>
      <c r="Q711" t="s">
        <v>28</v>
      </c>
      <c r="R711" t="s">
        <v>677</v>
      </c>
    </row>
    <row r="712" spans="1:18" x14ac:dyDescent="0.45">
      <c r="A712">
        <v>1105</v>
      </c>
      <c r="B712" t="s">
        <v>790</v>
      </c>
      <c r="C712" t="s">
        <v>906</v>
      </c>
      <c r="D712" t="s">
        <v>937</v>
      </c>
      <c r="E712">
        <v>28</v>
      </c>
      <c r="H712" s="11">
        <v>3500</v>
      </c>
      <c r="I712">
        <v>86380</v>
      </c>
      <c r="J712" s="41">
        <v>182000</v>
      </c>
      <c r="K712" s="40">
        <f t="shared" si="45"/>
        <v>214760</v>
      </c>
      <c r="L712" s="42" cm="1">
        <f t="array" ref="L712">_xlfn.IFS(K712&gt;300000,0.47,K712&gt;60000,0.45,K712&gt;35200,0.3,K712&gt;20200,0.24,K712&gt;=0,0.19)</f>
        <v>0.45</v>
      </c>
      <c r="M712" s="40">
        <f t="shared" si="46"/>
        <v>118118.00000000001</v>
      </c>
      <c r="N712" s="28">
        <f t="shared" si="47"/>
        <v>2463941.4800000004</v>
      </c>
      <c r="O712" s="28">
        <f t="shared" si="48"/>
        <v>3231002.6451616362</v>
      </c>
      <c r="P712">
        <v>18</v>
      </c>
      <c r="Q712" t="s">
        <v>52</v>
      </c>
      <c r="R712" t="s">
        <v>677</v>
      </c>
    </row>
    <row r="713" spans="1:18" x14ac:dyDescent="0.45">
      <c r="A713">
        <v>1324</v>
      </c>
      <c r="B713" t="s">
        <v>790</v>
      </c>
      <c r="C713" t="s">
        <v>1173</v>
      </c>
      <c r="D713" t="s">
        <v>1196</v>
      </c>
      <c r="E713">
        <v>20</v>
      </c>
      <c r="H713" s="11">
        <v>3500</v>
      </c>
      <c r="I713">
        <v>86380</v>
      </c>
      <c r="J713" s="41">
        <v>182000</v>
      </c>
      <c r="K713" s="40">
        <f t="shared" si="45"/>
        <v>214760</v>
      </c>
      <c r="L713" s="42" cm="1">
        <f t="array" ref="L713">_xlfn.IFS(K713&gt;300000,0.47,K713&gt;60000,0.45,K713&gt;35200,0.3,K713&gt;20200,0.24,K713&gt;=0,0.19)</f>
        <v>0.45</v>
      </c>
      <c r="M713" s="40">
        <f t="shared" si="46"/>
        <v>118118.00000000001</v>
      </c>
      <c r="N713" s="28">
        <f t="shared" si="47"/>
        <v>2463941.4800000004</v>
      </c>
      <c r="O713" s="28">
        <f t="shared" si="48"/>
        <v>3231002.6451616362</v>
      </c>
      <c r="P713">
        <v>29</v>
      </c>
      <c r="Q713" t="s">
        <v>63</v>
      </c>
      <c r="R713" t="s">
        <v>677</v>
      </c>
    </row>
    <row r="714" spans="1:18" x14ac:dyDescent="0.45">
      <c r="A714">
        <v>1325</v>
      </c>
      <c r="B714" t="s">
        <v>790</v>
      </c>
      <c r="C714" t="s">
        <v>1173</v>
      </c>
      <c r="D714" t="s">
        <v>1197</v>
      </c>
      <c r="E714">
        <v>21</v>
      </c>
      <c r="H714" s="11">
        <v>3500</v>
      </c>
      <c r="I714">
        <v>86380</v>
      </c>
      <c r="J714" s="41">
        <v>182000</v>
      </c>
      <c r="K714" s="40">
        <f t="shared" si="45"/>
        <v>214760</v>
      </c>
      <c r="L714" s="42" cm="1">
        <f t="array" ref="L714">_xlfn.IFS(K714&gt;300000,0.47,K714&gt;60000,0.45,K714&gt;35200,0.3,K714&gt;20200,0.24,K714&gt;=0,0.19)</f>
        <v>0.45</v>
      </c>
      <c r="M714" s="40">
        <f t="shared" si="46"/>
        <v>118118.00000000001</v>
      </c>
      <c r="N714" s="28">
        <f t="shared" si="47"/>
        <v>2463941.4800000004</v>
      </c>
      <c r="O714" s="28">
        <f t="shared" si="48"/>
        <v>3231002.6451616362</v>
      </c>
      <c r="P714">
        <v>23</v>
      </c>
      <c r="Q714" t="s">
        <v>939</v>
      </c>
      <c r="R714" t="s">
        <v>677</v>
      </c>
    </row>
    <row r="715" spans="1:18" x14ac:dyDescent="0.45">
      <c r="A715">
        <v>1326</v>
      </c>
      <c r="B715" t="s">
        <v>790</v>
      </c>
      <c r="C715" t="s">
        <v>1173</v>
      </c>
      <c r="D715" t="s">
        <v>1198</v>
      </c>
      <c r="E715">
        <v>22</v>
      </c>
      <c r="H715" s="11">
        <v>3500</v>
      </c>
      <c r="I715">
        <v>86380</v>
      </c>
      <c r="J715" s="41">
        <v>182000</v>
      </c>
      <c r="K715" s="40">
        <f t="shared" si="45"/>
        <v>214760</v>
      </c>
      <c r="L715" s="42" cm="1">
        <f t="array" ref="L715">_xlfn.IFS(K715&gt;300000,0.47,K715&gt;60000,0.45,K715&gt;35200,0.3,K715&gt;20200,0.24,K715&gt;=0,0.19)</f>
        <v>0.45</v>
      </c>
      <c r="M715" s="40">
        <f t="shared" si="46"/>
        <v>118118.00000000001</v>
      </c>
      <c r="N715" s="28">
        <f t="shared" si="47"/>
        <v>2463941.4800000004</v>
      </c>
      <c r="O715" s="28">
        <f t="shared" si="48"/>
        <v>3231002.6451616362</v>
      </c>
      <c r="P715">
        <v>28</v>
      </c>
      <c r="Q715" t="s">
        <v>38</v>
      </c>
      <c r="R715" t="s">
        <v>677</v>
      </c>
    </row>
    <row r="716" spans="1:18" x14ac:dyDescent="0.45">
      <c r="A716">
        <v>1629</v>
      </c>
      <c r="B716" t="s">
        <v>1966</v>
      </c>
      <c r="C716" t="s">
        <v>2069</v>
      </c>
      <c r="D716" t="s">
        <v>2132</v>
      </c>
      <c r="E716">
        <v>20</v>
      </c>
      <c r="H716" s="11">
        <v>3500</v>
      </c>
      <c r="J716" s="41">
        <v>182000</v>
      </c>
      <c r="K716" s="40">
        <f t="shared" si="45"/>
        <v>214760</v>
      </c>
      <c r="L716" s="42" cm="1">
        <f t="array" ref="L716">_xlfn.IFS(K716&gt;300000,0.47,K716&gt;60000,0.45,K716&gt;35200,0.3,K716&gt;20200,0.24,K716&gt;=0,0.19)</f>
        <v>0.45</v>
      </c>
      <c r="M716" s="40">
        <f t="shared" si="46"/>
        <v>118118.00000000001</v>
      </c>
      <c r="N716" s="28">
        <f t="shared" si="47"/>
        <v>2463941.4800000004</v>
      </c>
      <c r="O716" s="28">
        <f t="shared" si="48"/>
        <v>3231002.6451616362</v>
      </c>
      <c r="P716">
        <v>23</v>
      </c>
      <c r="Q716" t="s">
        <v>70</v>
      </c>
      <c r="R716" t="s">
        <v>677</v>
      </c>
    </row>
    <row r="717" spans="1:18" x14ac:dyDescent="0.45">
      <c r="A717">
        <v>1681</v>
      </c>
      <c r="B717" t="s">
        <v>1966</v>
      </c>
      <c r="C717" t="s">
        <v>2071</v>
      </c>
      <c r="D717" t="s">
        <v>2185</v>
      </c>
      <c r="E717">
        <v>21</v>
      </c>
      <c r="H717" s="11">
        <v>3500</v>
      </c>
      <c r="J717" s="41">
        <v>182000</v>
      </c>
      <c r="K717" s="40">
        <f t="shared" si="45"/>
        <v>214760</v>
      </c>
      <c r="L717" s="42" cm="1">
        <f t="array" ref="L717">_xlfn.IFS(K717&gt;300000,0.47,K717&gt;60000,0.45,K717&gt;35200,0.3,K717&gt;20200,0.24,K717&gt;=0,0.19)</f>
        <v>0.45</v>
      </c>
      <c r="M717" s="40">
        <f t="shared" si="46"/>
        <v>118118.00000000001</v>
      </c>
      <c r="N717" s="28">
        <f t="shared" si="47"/>
        <v>2463941.4800000004</v>
      </c>
      <c r="O717" s="28">
        <f t="shared" si="48"/>
        <v>3231002.6451616362</v>
      </c>
      <c r="P717">
        <v>28</v>
      </c>
      <c r="Q717" t="s">
        <v>63</v>
      </c>
      <c r="R717" t="s">
        <v>677</v>
      </c>
    </row>
    <row r="718" spans="1:18" x14ac:dyDescent="0.45">
      <c r="A718">
        <v>1702</v>
      </c>
      <c r="B718" t="s">
        <v>1966</v>
      </c>
      <c r="C718" t="s">
        <v>2072</v>
      </c>
      <c r="D718" t="s">
        <v>2206</v>
      </c>
      <c r="E718">
        <v>17</v>
      </c>
      <c r="H718" s="11">
        <v>3500</v>
      </c>
      <c r="J718" s="41">
        <v>182000</v>
      </c>
      <c r="K718" s="40">
        <f t="shared" si="45"/>
        <v>214760</v>
      </c>
      <c r="L718" s="42" cm="1">
        <f t="array" ref="L718">_xlfn.IFS(K718&gt;300000,0.47,K718&gt;60000,0.45,K718&gt;35200,0.3,K718&gt;20200,0.24,K718&gt;=0,0.19)</f>
        <v>0.45</v>
      </c>
      <c r="M718" s="40">
        <f t="shared" si="46"/>
        <v>118118.00000000001</v>
      </c>
      <c r="N718" s="28">
        <f t="shared" si="47"/>
        <v>2463941.4800000004</v>
      </c>
      <c r="O718" s="28">
        <f t="shared" si="48"/>
        <v>3231002.6451616362</v>
      </c>
      <c r="P718">
        <v>18</v>
      </c>
      <c r="Q718" t="s">
        <v>48</v>
      </c>
      <c r="R718" t="s">
        <v>677</v>
      </c>
    </row>
    <row r="719" spans="1:18" x14ac:dyDescent="0.45">
      <c r="A719">
        <v>1770</v>
      </c>
      <c r="B719" t="s">
        <v>1966</v>
      </c>
      <c r="C719" t="s">
        <v>2262</v>
      </c>
      <c r="D719" t="s">
        <v>2250</v>
      </c>
      <c r="E719">
        <v>15</v>
      </c>
      <c r="H719" s="11">
        <v>3500</v>
      </c>
      <c r="J719" s="41">
        <v>182000</v>
      </c>
      <c r="K719" s="40">
        <f t="shared" si="45"/>
        <v>214760</v>
      </c>
      <c r="L719" s="42" cm="1">
        <f t="array" ref="L719">_xlfn.IFS(K719&gt;300000,0.47,K719&gt;60000,0.45,K719&gt;35200,0.3,K719&gt;20200,0.24,K719&gt;=0,0.19)</f>
        <v>0.45</v>
      </c>
      <c r="M719" s="40">
        <f t="shared" si="46"/>
        <v>118118.00000000001</v>
      </c>
      <c r="N719" s="28">
        <f t="shared" si="47"/>
        <v>2463941.4800000004</v>
      </c>
      <c r="O719" s="28">
        <f t="shared" si="48"/>
        <v>3231002.6451616362</v>
      </c>
      <c r="P719">
        <v>33</v>
      </c>
      <c r="Q719" t="s">
        <v>75</v>
      </c>
      <c r="R719" t="s">
        <v>677</v>
      </c>
    </row>
    <row r="720" spans="1:18" x14ac:dyDescent="0.45">
      <c r="A720">
        <v>1801</v>
      </c>
      <c r="B720" t="s">
        <v>1966</v>
      </c>
      <c r="C720" t="s">
        <v>1985</v>
      </c>
      <c r="D720" t="s">
        <v>2283</v>
      </c>
      <c r="E720">
        <v>21</v>
      </c>
      <c r="H720" s="11">
        <v>3500</v>
      </c>
      <c r="J720" s="41">
        <v>182000</v>
      </c>
      <c r="K720" s="40">
        <f t="shared" si="45"/>
        <v>214760</v>
      </c>
      <c r="L720" s="42" cm="1">
        <f t="array" ref="L720">_xlfn.IFS(K720&gt;300000,0.47,K720&gt;60000,0.45,K720&gt;35200,0.3,K720&gt;20200,0.24,K720&gt;=0,0.19)</f>
        <v>0.45</v>
      </c>
      <c r="M720" s="40">
        <f t="shared" si="46"/>
        <v>118118.00000000001</v>
      </c>
      <c r="N720" s="28">
        <f t="shared" si="47"/>
        <v>2463941.4800000004</v>
      </c>
      <c r="O720" s="28">
        <f t="shared" si="48"/>
        <v>3231002.6451616362</v>
      </c>
      <c r="P720">
        <v>36</v>
      </c>
      <c r="Q720" t="s">
        <v>26</v>
      </c>
      <c r="R720" t="s">
        <v>677</v>
      </c>
    </row>
    <row r="721" spans="1:18" x14ac:dyDescent="0.45">
      <c r="A721">
        <v>1226</v>
      </c>
      <c r="B721" t="s">
        <v>790</v>
      </c>
      <c r="C721" t="s">
        <v>1061</v>
      </c>
      <c r="D721" t="s">
        <v>1086</v>
      </c>
      <c r="E721">
        <v>23</v>
      </c>
      <c r="H721" s="11">
        <v>3400</v>
      </c>
      <c r="I721">
        <v>83912</v>
      </c>
      <c r="J721" s="41">
        <v>176800</v>
      </c>
      <c r="K721" s="40">
        <f t="shared" si="45"/>
        <v>208624</v>
      </c>
      <c r="L721" s="42" cm="1">
        <f t="array" ref="L721">_xlfn.IFS(K721&gt;300000,0.47,K721&gt;60000,0.45,K721&gt;35200,0.3,K721&gt;20200,0.24,K721&gt;=0,0.19)</f>
        <v>0.45</v>
      </c>
      <c r="M721" s="40">
        <f t="shared" si="46"/>
        <v>114743.20000000001</v>
      </c>
      <c r="N721" s="28">
        <f t="shared" si="47"/>
        <v>2393543.1520000002</v>
      </c>
      <c r="O721" s="28">
        <f t="shared" si="48"/>
        <v>3138688.2838713033</v>
      </c>
      <c r="P721">
        <v>24</v>
      </c>
      <c r="Q721" t="s">
        <v>45</v>
      </c>
      <c r="R721" t="s">
        <v>677</v>
      </c>
    </row>
    <row r="722" spans="1:18" x14ac:dyDescent="0.45">
      <c r="A722">
        <v>1507</v>
      </c>
      <c r="B722" t="s">
        <v>790</v>
      </c>
      <c r="C722" t="s">
        <v>1371</v>
      </c>
      <c r="D722" t="s">
        <v>1396</v>
      </c>
      <c r="E722">
        <v>22</v>
      </c>
      <c r="H722" s="11">
        <v>3400</v>
      </c>
      <c r="I722">
        <v>83912</v>
      </c>
      <c r="J722" s="41">
        <v>176800</v>
      </c>
      <c r="K722" s="40">
        <f t="shared" si="45"/>
        <v>208624</v>
      </c>
      <c r="L722" s="42" cm="1">
        <f t="array" ref="L722">_xlfn.IFS(K722&gt;300000,0.47,K722&gt;60000,0.45,K722&gt;35200,0.3,K722&gt;20200,0.24,K722&gt;=0,0.19)</f>
        <v>0.45</v>
      </c>
      <c r="M722" s="40">
        <f t="shared" si="46"/>
        <v>114743.20000000001</v>
      </c>
      <c r="N722" s="28">
        <f t="shared" si="47"/>
        <v>2393543.1520000002</v>
      </c>
      <c r="O722" s="28">
        <f t="shared" si="48"/>
        <v>3138688.2838713033</v>
      </c>
      <c r="P722">
        <v>27</v>
      </c>
      <c r="Q722" t="s">
        <v>28</v>
      </c>
      <c r="R722" t="s">
        <v>677</v>
      </c>
    </row>
    <row r="723" spans="1:18" x14ac:dyDescent="0.45">
      <c r="A723">
        <v>1682</v>
      </c>
      <c r="B723" t="s">
        <v>1966</v>
      </c>
      <c r="C723" t="s">
        <v>2071</v>
      </c>
      <c r="D723" t="s">
        <v>2186</v>
      </c>
      <c r="E723">
        <v>22</v>
      </c>
      <c r="H723" s="11">
        <v>3400</v>
      </c>
      <c r="J723" s="41">
        <v>176800</v>
      </c>
      <c r="K723" s="40">
        <f t="shared" si="45"/>
        <v>208624</v>
      </c>
      <c r="L723" s="42" cm="1">
        <f t="array" ref="L723">_xlfn.IFS(K723&gt;300000,0.47,K723&gt;60000,0.45,K723&gt;35200,0.3,K723&gt;20200,0.24,K723&gt;=0,0.19)</f>
        <v>0.45</v>
      </c>
      <c r="M723" s="40">
        <f t="shared" si="46"/>
        <v>114743.20000000001</v>
      </c>
      <c r="N723" s="28">
        <f t="shared" si="47"/>
        <v>2393543.1520000002</v>
      </c>
      <c r="O723" s="28">
        <f t="shared" si="48"/>
        <v>3138688.2838713033</v>
      </c>
      <c r="P723">
        <v>35</v>
      </c>
      <c r="Q723" t="s">
        <v>28</v>
      </c>
      <c r="R723" t="s">
        <v>594</v>
      </c>
    </row>
    <row r="724" spans="1:18" x14ac:dyDescent="0.45">
      <c r="A724">
        <v>1683</v>
      </c>
      <c r="B724" t="s">
        <v>1966</v>
      </c>
      <c r="C724" t="s">
        <v>2071</v>
      </c>
      <c r="D724" t="s">
        <v>2187</v>
      </c>
      <c r="E724">
        <v>23</v>
      </c>
      <c r="H724" s="11">
        <v>3400</v>
      </c>
      <c r="J724" s="41">
        <v>176800</v>
      </c>
      <c r="K724" s="40">
        <f t="shared" si="45"/>
        <v>208624</v>
      </c>
      <c r="L724" s="42" cm="1">
        <f t="array" ref="L724">_xlfn.IFS(K724&gt;300000,0.47,K724&gt;60000,0.45,K724&gt;35200,0.3,K724&gt;20200,0.24,K724&gt;=0,0.19)</f>
        <v>0.45</v>
      </c>
      <c r="M724" s="40">
        <f t="shared" si="46"/>
        <v>114743.20000000001</v>
      </c>
      <c r="N724" s="28">
        <f t="shared" si="47"/>
        <v>2393543.1520000002</v>
      </c>
      <c r="O724" s="28">
        <f t="shared" si="48"/>
        <v>3138688.2838713033</v>
      </c>
      <c r="P724">
        <v>37</v>
      </c>
      <c r="Q724" t="s">
        <v>17</v>
      </c>
      <c r="R724" t="s">
        <v>677</v>
      </c>
    </row>
    <row r="725" spans="1:18" x14ac:dyDescent="0.45">
      <c r="A725">
        <v>1720</v>
      </c>
      <c r="B725" t="s">
        <v>1966</v>
      </c>
      <c r="C725" t="s">
        <v>2073</v>
      </c>
      <c r="D725" t="s">
        <v>1953</v>
      </c>
      <c r="E725">
        <v>13</v>
      </c>
      <c r="H725" s="11">
        <v>3400</v>
      </c>
      <c r="J725" s="41">
        <v>176800</v>
      </c>
      <c r="K725" s="40">
        <f t="shared" si="45"/>
        <v>208624</v>
      </c>
      <c r="L725" s="42" cm="1">
        <f t="array" ref="L725">_xlfn.IFS(K725&gt;300000,0.47,K725&gt;60000,0.45,K725&gt;35200,0.3,K725&gt;20200,0.24,K725&gt;=0,0.19)</f>
        <v>0.45</v>
      </c>
      <c r="M725" s="40">
        <f t="shared" si="46"/>
        <v>114743.20000000001</v>
      </c>
      <c r="N725" s="28">
        <f t="shared" si="47"/>
        <v>2393543.1520000002</v>
      </c>
      <c r="O725" s="28">
        <f t="shared" si="48"/>
        <v>3138688.2838713033</v>
      </c>
      <c r="P725">
        <v>35</v>
      </c>
      <c r="Q725" t="s">
        <v>30</v>
      </c>
      <c r="R725" t="s">
        <v>677</v>
      </c>
    </row>
    <row r="726" spans="1:18" x14ac:dyDescent="0.45">
      <c r="A726">
        <v>1742</v>
      </c>
      <c r="B726" t="s">
        <v>1966</v>
      </c>
      <c r="C726" t="s">
        <v>2074</v>
      </c>
      <c r="D726" t="s">
        <v>2223</v>
      </c>
      <c r="E726">
        <v>12</v>
      </c>
      <c r="H726" s="11">
        <v>3400</v>
      </c>
      <c r="J726" s="41">
        <v>176800</v>
      </c>
      <c r="K726" s="40">
        <f t="shared" si="45"/>
        <v>208624</v>
      </c>
      <c r="L726" s="42" cm="1">
        <f t="array" ref="L726">_xlfn.IFS(K726&gt;300000,0.47,K726&gt;60000,0.45,K726&gt;35200,0.3,K726&gt;20200,0.24,K726&gt;=0,0.19)</f>
        <v>0.45</v>
      </c>
      <c r="M726" s="40">
        <f t="shared" si="46"/>
        <v>114743.20000000001</v>
      </c>
      <c r="N726" s="28">
        <f t="shared" si="47"/>
        <v>2393543.1520000002</v>
      </c>
      <c r="O726" s="28">
        <f t="shared" si="48"/>
        <v>3138688.2838713033</v>
      </c>
      <c r="P726">
        <v>25</v>
      </c>
      <c r="Q726" t="s">
        <v>50</v>
      </c>
      <c r="R726" t="s">
        <v>677</v>
      </c>
    </row>
    <row r="727" spans="1:18" x14ac:dyDescent="0.45">
      <c r="A727">
        <v>1771</v>
      </c>
      <c r="B727" t="s">
        <v>1966</v>
      </c>
      <c r="C727" t="s">
        <v>2262</v>
      </c>
      <c r="D727" t="s">
        <v>2251</v>
      </c>
      <c r="E727">
        <v>16</v>
      </c>
      <c r="H727" s="11">
        <v>3400</v>
      </c>
      <c r="J727" s="41">
        <v>176800</v>
      </c>
      <c r="K727" s="40">
        <f t="shared" si="45"/>
        <v>208624</v>
      </c>
      <c r="L727" s="42" cm="1">
        <f t="array" ref="L727">_xlfn.IFS(K727&gt;300000,0.47,K727&gt;60000,0.45,K727&gt;35200,0.3,K727&gt;20200,0.24,K727&gt;=0,0.19)</f>
        <v>0.45</v>
      </c>
      <c r="M727" s="40">
        <f t="shared" si="46"/>
        <v>114743.20000000001</v>
      </c>
      <c r="N727" s="28">
        <f t="shared" si="47"/>
        <v>2393543.1520000002</v>
      </c>
      <c r="O727" s="28">
        <f t="shared" si="48"/>
        <v>3138688.2838713033</v>
      </c>
      <c r="P727">
        <v>32</v>
      </c>
      <c r="Q727" t="s">
        <v>70</v>
      </c>
      <c r="R727" t="s">
        <v>677</v>
      </c>
    </row>
    <row r="728" spans="1:18" x14ac:dyDescent="0.45">
      <c r="A728">
        <v>1772</v>
      </c>
      <c r="B728" t="s">
        <v>1966</v>
      </c>
      <c r="C728" t="s">
        <v>2262</v>
      </c>
      <c r="D728" t="s">
        <v>2252</v>
      </c>
      <c r="E728">
        <v>17</v>
      </c>
      <c r="H728" s="11">
        <v>3400</v>
      </c>
      <c r="J728" s="41">
        <v>176800</v>
      </c>
      <c r="K728" s="40">
        <f t="shared" si="45"/>
        <v>208624</v>
      </c>
      <c r="L728" s="42" cm="1">
        <f t="array" ref="L728">_xlfn.IFS(K728&gt;300000,0.47,K728&gt;60000,0.45,K728&gt;35200,0.3,K728&gt;20200,0.24,K728&gt;=0,0.19)</f>
        <v>0.45</v>
      </c>
      <c r="M728" s="40">
        <f t="shared" si="46"/>
        <v>114743.20000000001</v>
      </c>
      <c r="N728" s="28">
        <f t="shared" si="47"/>
        <v>2393543.1520000002</v>
      </c>
      <c r="O728" s="28">
        <f t="shared" si="48"/>
        <v>3138688.2838713033</v>
      </c>
      <c r="P728">
        <v>29</v>
      </c>
      <c r="Q728" t="s">
        <v>17</v>
      </c>
      <c r="R728" t="s">
        <v>677</v>
      </c>
    </row>
    <row r="729" spans="1:18" x14ac:dyDescent="0.45">
      <c r="A729">
        <v>1175</v>
      </c>
      <c r="B729" t="s">
        <v>1966</v>
      </c>
      <c r="C729" t="s">
        <v>1007</v>
      </c>
      <c r="D729" t="s">
        <v>1028</v>
      </c>
      <c r="E729">
        <v>21</v>
      </c>
      <c r="H729" s="11">
        <v>3300</v>
      </c>
      <c r="I729">
        <v>81444</v>
      </c>
      <c r="J729" s="41">
        <v>171600</v>
      </c>
      <c r="K729" s="40">
        <f t="shared" si="45"/>
        <v>202488</v>
      </c>
      <c r="L729" s="42" cm="1">
        <f t="array" ref="L729">_xlfn.IFS(K729&gt;300000,0.47,K729&gt;60000,0.45,K729&gt;35200,0.3,K729&gt;20200,0.24,K729&gt;=0,0.19)</f>
        <v>0.45</v>
      </c>
      <c r="M729" s="40">
        <f t="shared" si="46"/>
        <v>111368.40000000001</v>
      </c>
      <c r="N729" s="28">
        <f t="shared" si="47"/>
        <v>2323144.824</v>
      </c>
      <c r="O729" s="28">
        <f t="shared" si="48"/>
        <v>3046373.9225809714</v>
      </c>
      <c r="P729">
        <v>23</v>
      </c>
      <c r="Q729" t="s">
        <v>73</v>
      </c>
      <c r="R729" t="s">
        <v>18</v>
      </c>
    </row>
    <row r="730" spans="1:18" x14ac:dyDescent="0.45">
      <c r="A730">
        <v>1580</v>
      </c>
      <c r="B730" t="s">
        <v>790</v>
      </c>
      <c r="C730" t="s">
        <v>2063</v>
      </c>
      <c r="D730" t="s">
        <v>2057</v>
      </c>
      <c r="E730">
        <v>23</v>
      </c>
      <c r="H730" s="11">
        <v>3300</v>
      </c>
      <c r="J730" s="41">
        <v>171600</v>
      </c>
      <c r="K730" s="40">
        <f t="shared" si="45"/>
        <v>202488</v>
      </c>
      <c r="L730" s="42" cm="1">
        <f t="array" ref="L730">_xlfn.IFS(K730&gt;300000,0.47,K730&gt;60000,0.45,K730&gt;35200,0.3,K730&gt;20200,0.24,K730&gt;=0,0.19)</f>
        <v>0.45</v>
      </c>
      <c r="M730" s="40">
        <f t="shared" si="46"/>
        <v>111368.40000000001</v>
      </c>
      <c r="N730" s="28">
        <f t="shared" si="47"/>
        <v>2323144.824</v>
      </c>
      <c r="O730" s="28">
        <f t="shared" si="48"/>
        <v>3046373.9225809714</v>
      </c>
      <c r="P730">
        <v>21</v>
      </c>
      <c r="Q730" t="s">
        <v>52</v>
      </c>
      <c r="R730" t="s">
        <v>677</v>
      </c>
    </row>
    <row r="731" spans="1:18" x14ac:dyDescent="0.45">
      <c r="A731">
        <v>1653</v>
      </c>
      <c r="B731" t="s">
        <v>1966</v>
      </c>
      <c r="C731" t="s">
        <v>2070</v>
      </c>
      <c r="D731" t="s">
        <v>2158</v>
      </c>
      <c r="E731">
        <v>20</v>
      </c>
      <c r="H731" s="11">
        <v>3300</v>
      </c>
      <c r="J731" s="41">
        <v>171600</v>
      </c>
      <c r="K731" s="40">
        <f t="shared" si="45"/>
        <v>202488</v>
      </c>
      <c r="L731" s="42" cm="1">
        <f t="array" ref="L731">_xlfn.IFS(K731&gt;300000,0.47,K731&gt;60000,0.45,K731&gt;35200,0.3,K731&gt;20200,0.24,K731&gt;=0,0.19)</f>
        <v>0.45</v>
      </c>
      <c r="M731" s="40">
        <f t="shared" si="46"/>
        <v>111368.40000000001</v>
      </c>
      <c r="N731" s="28">
        <f t="shared" si="47"/>
        <v>2323144.824</v>
      </c>
      <c r="O731" s="28">
        <f t="shared" si="48"/>
        <v>3046373.9225809714</v>
      </c>
      <c r="P731">
        <v>23</v>
      </c>
      <c r="Q731" t="s">
        <v>26</v>
      </c>
      <c r="R731" t="s">
        <v>677</v>
      </c>
    </row>
    <row r="732" spans="1:18" x14ac:dyDescent="0.45">
      <c r="A732">
        <v>1773</v>
      </c>
      <c r="B732" t="s">
        <v>1966</v>
      </c>
      <c r="C732" t="s">
        <v>2262</v>
      </c>
      <c r="D732" t="s">
        <v>2253</v>
      </c>
      <c r="E732">
        <v>18</v>
      </c>
      <c r="H732" s="11">
        <v>3300</v>
      </c>
      <c r="J732" s="41">
        <v>171600</v>
      </c>
      <c r="K732" s="40">
        <f t="shared" si="45"/>
        <v>202488</v>
      </c>
      <c r="L732" s="42" cm="1">
        <f t="array" ref="L732">_xlfn.IFS(K732&gt;300000,0.47,K732&gt;60000,0.45,K732&gt;35200,0.3,K732&gt;20200,0.24,K732&gt;=0,0.19)</f>
        <v>0.45</v>
      </c>
      <c r="M732" s="40">
        <f t="shared" si="46"/>
        <v>111368.40000000001</v>
      </c>
      <c r="N732" s="28">
        <f t="shared" si="47"/>
        <v>2323144.824</v>
      </c>
      <c r="O732" s="28">
        <f t="shared" si="48"/>
        <v>3046373.9225809714</v>
      </c>
      <c r="P732">
        <v>26</v>
      </c>
      <c r="Q732" t="s">
        <v>26</v>
      </c>
      <c r="R732" t="s">
        <v>317</v>
      </c>
    </row>
    <row r="733" spans="1:18" x14ac:dyDescent="0.45">
      <c r="A733">
        <v>1459</v>
      </c>
      <c r="B733" t="s">
        <v>790</v>
      </c>
      <c r="C733" t="s">
        <v>1316</v>
      </c>
      <c r="D733" t="s">
        <v>1343</v>
      </c>
      <c r="E733">
        <v>26</v>
      </c>
      <c r="H733" s="11">
        <v>3200</v>
      </c>
      <c r="I733">
        <v>78976</v>
      </c>
      <c r="J733" s="41">
        <v>166400</v>
      </c>
      <c r="K733" s="40">
        <f t="shared" si="45"/>
        <v>196352</v>
      </c>
      <c r="L733" s="42" cm="1">
        <f t="array" ref="L733">_xlfn.IFS(K733&gt;300000,0.47,K733&gt;60000,0.45,K733&gt;35200,0.3,K733&gt;20200,0.24,K733&gt;=0,0.19)</f>
        <v>0.45</v>
      </c>
      <c r="M733" s="40">
        <f t="shared" si="46"/>
        <v>107993.60000000001</v>
      </c>
      <c r="N733" s="28">
        <f t="shared" si="47"/>
        <v>2252746.4960000003</v>
      </c>
      <c r="O733" s="28">
        <f t="shared" si="48"/>
        <v>2954059.5612906385</v>
      </c>
      <c r="P733">
        <v>20</v>
      </c>
      <c r="Q733" t="s">
        <v>28</v>
      </c>
      <c r="R733" t="s">
        <v>1344</v>
      </c>
    </row>
    <row r="734" spans="1:18" x14ac:dyDescent="0.45">
      <c r="A734">
        <v>1555</v>
      </c>
      <c r="B734" t="s">
        <v>1966</v>
      </c>
      <c r="C734" t="s">
        <v>1427</v>
      </c>
      <c r="D734" t="s">
        <v>949</v>
      </c>
      <c r="E734">
        <v>19</v>
      </c>
      <c r="H734" s="11">
        <v>3100</v>
      </c>
      <c r="I734">
        <v>76508</v>
      </c>
      <c r="J734" s="41">
        <v>161200</v>
      </c>
      <c r="K734" s="40">
        <f t="shared" si="45"/>
        <v>190216</v>
      </c>
      <c r="L734" s="42" cm="1">
        <f t="array" ref="L734">_xlfn.IFS(K734&gt;300000,0.47,K734&gt;60000,0.45,K734&gt;35200,0.3,K734&gt;20200,0.24,K734&gt;=0,0.19)</f>
        <v>0.45</v>
      </c>
      <c r="M734" s="40">
        <f t="shared" si="46"/>
        <v>104618.8</v>
      </c>
      <c r="N734" s="28">
        <f t="shared" si="47"/>
        <v>2182348.1680000001</v>
      </c>
      <c r="O734" s="28">
        <f t="shared" si="48"/>
        <v>2861745.2000003061</v>
      </c>
      <c r="P734">
        <v>22</v>
      </c>
      <c r="Q734" t="s">
        <v>73</v>
      </c>
      <c r="R734" t="s">
        <v>677</v>
      </c>
    </row>
    <row r="735" spans="1:18" x14ac:dyDescent="0.45">
      <c r="A735">
        <v>1029</v>
      </c>
      <c r="B735" t="s">
        <v>790</v>
      </c>
      <c r="C735" t="s">
        <v>824</v>
      </c>
      <c r="D735" t="s">
        <v>847</v>
      </c>
      <c r="E735">
        <v>22</v>
      </c>
      <c r="H735" s="11">
        <v>3100</v>
      </c>
      <c r="I735">
        <v>76508</v>
      </c>
      <c r="J735" s="41">
        <v>161200</v>
      </c>
      <c r="K735" s="40">
        <f t="shared" si="45"/>
        <v>190216</v>
      </c>
      <c r="L735" s="42" cm="1">
        <f t="array" ref="L735">_xlfn.IFS(K735&gt;300000,0.47,K735&gt;60000,0.45,K735&gt;35200,0.3,K735&gt;20200,0.24,K735&gt;=0,0.19)</f>
        <v>0.45</v>
      </c>
      <c r="M735" s="40">
        <f t="shared" si="46"/>
        <v>104618.8</v>
      </c>
      <c r="N735" s="28">
        <f t="shared" si="47"/>
        <v>2182348.1680000001</v>
      </c>
      <c r="O735" s="28">
        <f t="shared" si="48"/>
        <v>2861745.2000003061</v>
      </c>
      <c r="P735">
        <v>19</v>
      </c>
      <c r="Q735" t="s">
        <v>72</v>
      </c>
      <c r="R735" t="s">
        <v>677</v>
      </c>
    </row>
    <row r="736" spans="1:18" x14ac:dyDescent="0.45">
      <c r="A736">
        <v>1250</v>
      </c>
      <c r="B736" t="s">
        <v>790</v>
      </c>
      <c r="C736" t="s">
        <v>1087</v>
      </c>
      <c r="D736" t="s">
        <v>1110</v>
      </c>
      <c r="E736">
        <v>24</v>
      </c>
      <c r="H736" s="11">
        <v>3100</v>
      </c>
      <c r="I736">
        <v>76508</v>
      </c>
      <c r="J736" s="41">
        <v>161200</v>
      </c>
      <c r="K736" s="40">
        <f t="shared" si="45"/>
        <v>190216</v>
      </c>
      <c r="L736" s="42" cm="1">
        <f t="array" ref="L736">_xlfn.IFS(K736&gt;300000,0.47,K736&gt;60000,0.45,K736&gt;35200,0.3,K736&gt;20200,0.24,K736&gt;=0,0.19)</f>
        <v>0.45</v>
      </c>
      <c r="M736" s="40">
        <f t="shared" si="46"/>
        <v>104618.8</v>
      </c>
      <c r="N736" s="28">
        <f t="shared" si="47"/>
        <v>2182348.1680000001</v>
      </c>
      <c r="O736" s="28">
        <f t="shared" si="48"/>
        <v>2861745.2000003061</v>
      </c>
      <c r="P736">
        <v>25</v>
      </c>
      <c r="Q736" t="s">
        <v>28</v>
      </c>
      <c r="R736" t="s">
        <v>886</v>
      </c>
    </row>
    <row r="737" spans="1:18" x14ac:dyDescent="0.45">
      <c r="A737">
        <v>1327</v>
      </c>
      <c r="B737" t="s">
        <v>790</v>
      </c>
      <c r="C737" t="s">
        <v>1173</v>
      </c>
      <c r="D737" t="s">
        <v>1199</v>
      </c>
      <c r="E737">
        <v>23</v>
      </c>
      <c r="H737" s="11">
        <v>3100</v>
      </c>
      <c r="I737">
        <v>76508</v>
      </c>
      <c r="J737" s="41">
        <v>161200</v>
      </c>
      <c r="K737" s="40">
        <f t="shared" si="45"/>
        <v>190216</v>
      </c>
      <c r="L737" s="42" cm="1">
        <f t="array" ref="L737">_xlfn.IFS(K737&gt;300000,0.47,K737&gt;60000,0.45,K737&gt;35200,0.3,K737&gt;20200,0.24,K737&gt;=0,0.19)</f>
        <v>0.45</v>
      </c>
      <c r="M737" s="40">
        <f t="shared" si="46"/>
        <v>104618.8</v>
      </c>
      <c r="N737" s="28">
        <f t="shared" si="47"/>
        <v>2182348.1680000001</v>
      </c>
      <c r="O737" s="28">
        <f t="shared" si="48"/>
        <v>2861745.2000003061</v>
      </c>
      <c r="P737">
        <v>24</v>
      </c>
      <c r="Q737" t="s">
        <v>70</v>
      </c>
      <c r="R737" t="s">
        <v>677</v>
      </c>
    </row>
    <row r="738" spans="1:18" x14ac:dyDescent="0.45">
      <c r="A738">
        <v>1328</v>
      </c>
      <c r="B738" t="s">
        <v>790</v>
      </c>
      <c r="C738" t="s">
        <v>1173</v>
      </c>
      <c r="D738" t="s">
        <v>1200</v>
      </c>
      <c r="E738">
        <v>24</v>
      </c>
      <c r="H738" s="11">
        <v>3100</v>
      </c>
      <c r="I738">
        <v>76508</v>
      </c>
      <c r="J738" s="41">
        <v>161200</v>
      </c>
      <c r="K738" s="40">
        <f t="shared" si="45"/>
        <v>190216</v>
      </c>
      <c r="L738" s="42" cm="1">
        <f t="array" ref="L738">_xlfn.IFS(K738&gt;300000,0.47,K738&gt;60000,0.45,K738&gt;35200,0.3,K738&gt;20200,0.24,K738&gt;=0,0.19)</f>
        <v>0.45</v>
      </c>
      <c r="M738" s="40">
        <f t="shared" si="46"/>
        <v>104618.8</v>
      </c>
      <c r="N738" s="28">
        <f t="shared" si="47"/>
        <v>2182348.1680000001</v>
      </c>
      <c r="O738" s="28">
        <f t="shared" si="48"/>
        <v>2861745.2000003061</v>
      </c>
      <c r="P738">
        <v>25</v>
      </c>
      <c r="Q738" t="s">
        <v>26</v>
      </c>
      <c r="R738" t="s">
        <v>994</v>
      </c>
    </row>
    <row r="739" spans="1:18" x14ac:dyDescent="0.45">
      <c r="A739">
        <v>1684</v>
      </c>
      <c r="B739" t="s">
        <v>1966</v>
      </c>
      <c r="C739" t="s">
        <v>2071</v>
      </c>
      <c r="D739" t="s">
        <v>2188</v>
      </c>
      <c r="E739">
        <v>24</v>
      </c>
      <c r="H739" s="11">
        <v>3100</v>
      </c>
      <c r="J739" s="41">
        <v>161200</v>
      </c>
      <c r="K739" s="40">
        <f t="shared" si="45"/>
        <v>190216</v>
      </c>
      <c r="L739" s="42" cm="1">
        <f t="array" ref="L739">_xlfn.IFS(K739&gt;300000,0.47,K739&gt;60000,0.45,K739&gt;35200,0.3,K739&gt;20200,0.24,K739&gt;=0,0.19)</f>
        <v>0.45</v>
      </c>
      <c r="M739" s="40">
        <f t="shared" si="46"/>
        <v>104618.8</v>
      </c>
      <c r="N739" s="28">
        <f t="shared" si="47"/>
        <v>2182348.1680000001</v>
      </c>
      <c r="O739" s="28">
        <f t="shared" si="48"/>
        <v>2861745.2000003061</v>
      </c>
      <c r="P739">
        <v>22</v>
      </c>
      <c r="Q739" t="s">
        <v>26</v>
      </c>
      <c r="R739" t="s">
        <v>677</v>
      </c>
    </row>
    <row r="740" spans="1:18" x14ac:dyDescent="0.45">
      <c r="A740">
        <v>1703</v>
      </c>
      <c r="B740" t="s">
        <v>1966</v>
      </c>
      <c r="C740" t="s">
        <v>2072</v>
      </c>
      <c r="D740" t="s">
        <v>2207</v>
      </c>
      <c r="E740">
        <v>18</v>
      </c>
      <c r="H740" s="11">
        <v>3100</v>
      </c>
      <c r="J740" s="41">
        <v>161200</v>
      </c>
      <c r="K740" s="40">
        <f t="shared" si="45"/>
        <v>190216</v>
      </c>
      <c r="L740" s="42" cm="1">
        <f t="array" ref="L740">_xlfn.IFS(K740&gt;300000,0.47,K740&gt;60000,0.45,K740&gt;35200,0.3,K740&gt;20200,0.24,K740&gt;=0,0.19)</f>
        <v>0.45</v>
      </c>
      <c r="M740" s="40">
        <f t="shared" si="46"/>
        <v>104618.8</v>
      </c>
      <c r="N740" s="28">
        <f t="shared" si="47"/>
        <v>2182348.1680000001</v>
      </c>
      <c r="O740" s="28">
        <f t="shared" si="48"/>
        <v>2861745.2000003061</v>
      </c>
      <c r="P740">
        <v>20</v>
      </c>
      <c r="Q740" t="s">
        <v>26</v>
      </c>
      <c r="R740" t="s">
        <v>2208</v>
      </c>
    </row>
    <row r="741" spans="1:18" x14ac:dyDescent="0.45">
      <c r="A741">
        <v>1721</v>
      </c>
      <c r="B741" t="s">
        <v>1966</v>
      </c>
      <c r="C741" t="s">
        <v>2073</v>
      </c>
      <c r="D741" t="s">
        <v>1954</v>
      </c>
      <c r="E741">
        <v>14</v>
      </c>
      <c r="H741" s="11">
        <v>3100</v>
      </c>
      <c r="J741" s="41">
        <v>161200</v>
      </c>
      <c r="K741" s="40">
        <f t="shared" si="45"/>
        <v>190216</v>
      </c>
      <c r="L741" s="42" cm="1">
        <f t="array" ref="L741">_xlfn.IFS(K741&gt;300000,0.47,K741&gt;60000,0.45,K741&gt;35200,0.3,K741&gt;20200,0.24,K741&gt;=0,0.19)</f>
        <v>0.45</v>
      </c>
      <c r="M741" s="40">
        <f t="shared" si="46"/>
        <v>104618.8</v>
      </c>
      <c r="N741" s="28">
        <f t="shared" si="47"/>
        <v>2182348.1680000001</v>
      </c>
      <c r="O741" s="28">
        <f t="shared" si="48"/>
        <v>2861745.2000003061</v>
      </c>
      <c r="P741">
        <v>24</v>
      </c>
      <c r="Q741" t="s">
        <v>28</v>
      </c>
      <c r="R741" t="s">
        <v>677</v>
      </c>
    </row>
    <row r="742" spans="1:18" x14ac:dyDescent="0.45">
      <c r="A742">
        <v>1743</v>
      </c>
      <c r="B742" t="s">
        <v>1966</v>
      </c>
      <c r="C742" t="s">
        <v>2074</v>
      </c>
      <c r="D742" t="s">
        <v>1549</v>
      </c>
      <c r="E742">
        <v>13</v>
      </c>
      <c r="H742" s="11">
        <v>3100</v>
      </c>
      <c r="J742" s="41">
        <v>161200</v>
      </c>
      <c r="K742" s="40">
        <f t="shared" si="45"/>
        <v>190216</v>
      </c>
      <c r="L742" s="42" cm="1">
        <f t="array" ref="L742">_xlfn.IFS(K742&gt;300000,0.47,K742&gt;60000,0.45,K742&gt;35200,0.3,K742&gt;20200,0.24,K742&gt;=0,0.19)</f>
        <v>0.45</v>
      </c>
      <c r="M742" s="40">
        <f t="shared" si="46"/>
        <v>104618.8</v>
      </c>
      <c r="N742" s="28">
        <f t="shared" si="47"/>
        <v>2182348.1680000001</v>
      </c>
      <c r="O742" s="28">
        <f t="shared" si="48"/>
        <v>2861745.2000003061</v>
      </c>
      <c r="P742">
        <v>25</v>
      </c>
      <c r="Q742" t="s">
        <v>70</v>
      </c>
      <c r="R742" t="s">
        <v>677</v>
      </c>
    </row>
    <row r="743" spans="1:18" x14ac:dyDescent="0.45">
      <c r="A743">
        <v>1802</v>
      </c>
      <c r="B743" t="s">
        <v>1966</v>
      </c>
      <c r="C743" t="s">
        <v>1985</v>
      </c>
      <c r="D743" t="s">
        <v>2284</v>
      </c>
      <c r="E743">
        <v>22</v>
      </c>
      <c r="H743" s="11">
        <v>3100</v>
      </c>
      <c r="J743" s="41">
        <v>161200</v>
      </c>
      <c r="K743" s="40">
        <f t="shared" si="45"/>
        <v>190216</v>
      </c>
      <c r="L743" s="42" cm="1">
        <f t="array" ref="L743">_xlfn.IFS(K743&gt;300000,0.47,K743&gt;60000,0.45,K743&gt;35200,0.3,K743&gt;20200,0.24,K743&gt;=0,0.19)</f>
        <v>0.45</v>
      </c>
      <c r="M743" s="40">
        <f t="shared" si="46"/>
        <v>104618.8</v>
      </c>
      <c r="N743" s="28">
        <f t="shared" si="47"/>
        <v>2182348.1680000001</v>
      </c>
      <c r="O743" s="28">
        <f t="shared" si="48"/>
        <v>2861745.2000003061</v>
      </c>
      <c r="P743">
        <v>18</v>
      </c>
      <c r="Q743" t="s">
        <v>45</v>
      </c>
      <c r="R743" t="s">
        <v>677</v>
      </c>
    </row>
    <row r="744" spans="1:18" x14ac:dyDescent="0.45">
      <c r="A744">
        <v>1460</v>
      </c>
      <c r="B744" t="s">
        <v>790</v>
      </c>
      <c r="C744" t="s">
        <v>1316</v>
      </c>
      <c r="D744" t="s">
        <v>1345</v>
      </c>
      <c r="E744">
        <v>27</v>
      </c>
      <c r="H744" s="11">
        <v>3000</v>
      </c>
      <c r="I744">
        <v>74040</v>
      </c>
      <c r="J744" s="41">
        <v>156000</v>
      </c>
      <c r="K744" s="40">
        <f t="shared" si="45"/>
        <v>184080</v>
      </c>
      <c r="L744" s="42" cm="1">
        <f t="array" ref="L744">_xlfn.IFS(K744&gt;300000,0.47,K744&gt;60000,0.45,K744&gt;35200,0.3,K744&gt;20200,0.24,K744&gt;=0,0.19)</f>
        <v>0.45</v>
      </c>
      <c r="M744" s="40">
        <f t="shared" si="46"/>
        <v>101244.00000000001</v>
      </c>
      <c r="N744" s="28">
        <f t="shared" si="47"/>
        <v>2111949.8400000003</v>
      </c>
      <c r="O744" s="28">
        <f t="shared" si="48"/>
        <v>2769430.8387099737</v>
      </c>
      <c r="P744">
        <v>19</v>
      </c>
      <c r="Q744" t="s">
        <v>66</v>
      </c>
      <c r="R744" t="s">
        <v>317</v>
      </c>
    </row>
    <row r="745" spans="1:18" x14ac:dyDescent="0.45">
      <c r="A745">
        <v>1556</v>
      </c>
      <c r="B745" t="s">
        <v>1966</v>
      </c>
      <c r="C745" t="s">
        <v>1427</v>
      </c>
      <c r="D745" t="s">
        <v>1447</v>
      </c>
      <c r="E745">
        <v>20</v>
      </c>
      <c r="H745" s="11">
        <v>3000</v>
      </c>
      <c r="I745">
        <v>74040</v>
      </c>
      <c r="J745" s="41">
        <v>156000</v>
      </c>
      <c r="K745" s="40">
        <f t="shared" si="45"/>
        <v>184080</v>
      </c>
      <c r="L745" s="42" cm="1">
        <f t="array" ref="L745">_xlfn.IFS(K745&gt;300000,0.47,K745&gt;60000,0.45,K745&gt;35200,0.3,K745&gt;20200,0.24,K745&gt;=0,0.19)</f>
        <v>0.45</v>
      </c>
      <c r="M745" s="40">
        <f t="shared" si="46"/>
        <v>101244.00000000001</v>
      </c>
      <c r="N745" s="28">
        <f t="shared" si="47"/>
        <v>2111949.8400000003</v>
      </c>
      <c r="O745" s="28">
        <f t="shared" si="48"/>
        <v>2769430.8387099737</v>
      </c>
      <c r="P745">
        <v>23</v>
      </c>
      <c r="Q745" t="s">
        <v>62</v>
      </c>
      <c r="R745" t="s">
        <v>197</v>
      </c>
    </row>
    <row r="746" spans="1:18" x14ac:dyDescent="0.45">
      <c r="A746">
        <v>1056</v>
      </c>
      <c r="B746" t="s">
        <v>790</v>
      </c>
      <c r="C746" t="s">
        <v>852</v>
      </c>
      <c r="D746" t="s">
        <v>878</v>
      </c>
      <c r="E746">
        <v>24</v>
      </c>
      <c r="H746" s="11">
        <v>3000</v>
      </c>
      <c r="I746">
        <v>74040</v>
      </c>
      <c r="J746" s="41">
        <v>156000</v>
      </c>
      <c r="K746" s="40">
        <f t="shared" si="45"/>
        <v>184080</v>
      </c>
      <c r="L746" s="42" cm="1">
        <f t="array" ref="L746">_xlfn.IFS(K746&gt;300000,0.47,K746&gt;60000,0.45,K746&gt;35200,0.3,K746&gt;20200,0.24,K746&gt;=0,0.19)</f>
        <v>0.45</v>
      </c>
      <c r="M746" s="40">
        <f t="shared" si="46"/>
        <v>101244.00000000001</v>
      </c>
      <c r="N746" s="28">
        <f t="shared" si="47"/>
        <v>2111949.8400000003</v>
      </c>
      <c r="O746" s="28">
        <f t="shared" si="48"/>
        <v>2769430.8387099737</v>
      </c>
      <c r="P746">
        <v>24</v>
      </c>
      <c r="Q746" t="s">
        <v>65</v>
      </c>
      <c r="R746" t="s">
        <v>677</v>
      </c>
    </row>
    <row r="747" spans="1:18" x14ac:dyDescent="0.45">
      <c r="A747">
        <v>1654</v>
      </c>
      <c r="B747" t="s">
        <v>1966</v>
      </c>
      <c r="C747" t="s">
        <v>2070</v>
      </c>
      <c r="D747" t="s">
        <v>2159</v>
      </c>
      <c r="E747">
        <v>21</v>
      </c>
      <c r="H747" s="11">
        <v>3000</v>
      </c>
      <c r="J747" s="41">
        <v>156000</v>
      </c>
      <c r="K747" s="40">
        <f t="shared" si="45"/>
        <v>184080</v>
      </c>
      <c r="L747" s="42" cm="1">
        <f t="array" ref="L747">_xlfn.IFS(K747&gt;300000,0.47,K747&gt;60000,0.45,K747&gt;35200,0.3,K747&gt;20200,0.24,K747&gt;=0,0.19)</f>
        <v>0.45</v>
      </c>
      <c r="M747" s="40">
        <f t="shared" si="46"/>
        <v>101244.00000000001</v>
      </c>
      <c r="N747" s="28">
        <f t="shared" si="47"/>
        <v>2111949.8400000003</v>
      </c>
      <c r="O747" s="28">
        <f t="shared" si="48"/>
        <v>2769430.8387099737</v>
      </c>
      <c r="P747">
        <v>23</v>
      </c>
      <c r="Q747" t="s">
        <v>28</v>
      </c>
      <c r="R747" t="s">
        <v>677</v>
      </c>
    </row>
    <row r="748" spans="1:18" x14ac:dyDescent="0.45">
      <c r="A748">
        <v>1655</v>
      </c>
      <c r="B748" t="s">
        <v>1966</v>
      </c>
      <c r="C748" t="s">
        <v>2070</v>
      </c>
      <c r="D748" t="s">
        <v>2160</v>
      </c>
      <c r="E748">
        <v>22</v>
      </c>
      <c r="H748" s="11">
        <v>3000</v>
      </c>
      <c r="J748" s="41">
        <v>156000</v>
      </c>
      <c r="K748" s="40">
        <f t="shared" si="45"/>
        <v>184080</v>
      </c>
      <c r="L748" s="42" cm="1">
        <f t="array" ref="L748">_xlfn.IFS(K748&gt;300000,0.47,K748&gt;60000,0.45,K748&gt;35200,0.3,K748&gt;20200,0.24,K748&gt;=0,0.19)</f>
        <v>0.45</v>
      </c>
      <c r="M748" s="40">
        <f t="shared" si="46"/>
        <v>101244.00000000001</v>
      </c>
      <c r="N748" s="28">
        <f t="shared" si="47"/>
        <v>2111949.8400000003</v>
      </c>
      <c r="O748" s="28">
        <f t="shared" si="48"/>
        <v>2769430.8387099737</v>
      </c>
      <c r="P748">
        <v>28</v>
      </c>
      <c r="Q748" t="s">
        <v>48</v>
      </c>
      <c r="R748" t="s">
        <v>677</v>
      </c>
    </row>
    <row r="749" spans="1:18" x14ac:dyDescent="0.45">
      <c r="A749">
        <v>1744</v>
      </c>
      <c r="B749" t="s">
        <v>1966</v>
      </c>
      <c r="C749" t="s">
        <v>2074</v>
      </c>
      <c r="D749" t="s">
        <v>2224</v>
      </c>
      <c r="E749">
        <v>14</v>
      </c>
      <c r="H749" s="11">
        <v>3000</v>
      </c>
      <c r="J749" s="41">
        <v>156000</v>
      </c>
      <c r="K749" s="40">
        <f t="shared" si="45"/>
        <v>184080</v>
      </c>
      <c r="L749" s="42" cm="1">
        <f t="array" ref="L749">_xlfn.IFS(K749&gt;300000,0.47,K749&gt;60000,0.45,K749&gt;35200,0.3,K749&gt;20200,0.24,K749&gt;=0,0.19)</f>
        <v>0.45</v>
      </c>
      <c r="M749" s="40">
        <f t="shared" si="46"/>
        <v>101244.00000000001</v>
      </c>
      <c r="N749" s="28">
        <f t="shared" si="47"/>
        <v>2111949.8400000003</v>
      </c>
      <c r="O749" s="28">
        <f t="shared" si="48"/>
        <v>2769430.8387099737</v>
      </c>
      <c r="P749">
        <v>23</v>
      </c>
      <c r="Q749" t="s">
        <v>228</v>
      </c>
      <c r="R749" t="s">
        <v>677</v>
      </c>
    </row>
    <row r="750" spans="1:18" x14ac:dyDescent="0.45">
      <c r="A750">
        <v>1557</v>
      </c>
      <c r="B750" t="s">
        <v>1966</v>
      </c>
      <c r="C750" t="s">
        <v>1427</v>
      </c>
      <c r="D750" t="s">
        <v>1448</v>
      </c>
      <c r="E750">
        <v>21</v>
      </c>
      <c r="H750" s="11">
        <v>2900</v>
      </c>
      <c r="I750">
        <v>71572</v>
      </c>
      <c r="J750" s="41">
        <v>150800</v>
      </c>
      <c r="K750" s="40">
        <f t="shared" si="45"/>
        <v>177944</v>
      </c>
      <c r="L750" s="42" cm="1">
        <f t="array" ref="L750">_xlfn.IFS(K750&gt;300000,0.47,K750&gt;60000,0.45,K750&gt;35200,0.3,K750&gt;20200,0.24,K750&gt;=0,0.19)</f>
        <v>0.45</v>
      </c>
      <c r="M750" s="40">
        <f t="shared" si="46"/>
        <v>97869.200000000012</v>
      </c>
      <c r="N750" s="28">
        <f t="shared" si="47"/>
        <v>2041551.5120000001</v>
      </c>
      <c r="O750" s="28">
        <f t="shared" si="48"/>
        <v>2677116.4774196413</v>
      </c>
      <c r="P750">
        <v>23</v>
      </c>
      <c r="Q750" t="s">
        <v>28</v>
      </c>
      <c r="R750" t="s">
        <v>677</v>
      </c>
    </row>
    <row r="751" spans="1:18" x14ac:dyDescent="0.45">
      <c r="A751">
        <v>1030</v>
      </c>
      <c r="B751" t="s">
        <v>790</v>
      </c>
      <c r="C751" t="s">
        <v>824</v>
      </c>
      <c r="D751" t="s">
        <v>848</v>
      </c>
      <c r="E751">
        <v>23</v>
      </c>
      <c r="H751" s="11">
        <v>2900</v>
      </c>
      <c r="I751">
        <v>71572</v>
      </c>
      <c r="J751" s="41">
        <v>150800</v>
      </c>
      <c r="K751" s="40">
        <f t="shared" si="45"/>
        <v>177944</v>
      </c>
      <c r="L751" s="42" cm="1">
        <f t="array" ref="L751">_xlfn.IFS(K751&gt;300000,0.47,K751&gt;60000,0.45,K751&gt;35200,0.3,K751&gt;20200,0.24,K751&gt;=0,0.19)</f>
        <v>0.45</v>
      </c>
      <c r="M751" s="40">
        <f t="shared" si="46"/>
        <v>97869.200000000012</v>
      </c>
      <c r="N751" s="28">
        <f t="shared" si="47"/>
        <v>2041551.5120000001</v>
      </c>
      <c r="O751" s="28">
        <f t="shared" si="48"/>
        <v>2677116.4774196413</v>
      </c>
      <c r="P751">
        <v>21</v>
      </c>
      <c r="Q751" t="s">
        <v>45</v>
      </c>
      <c r="R751" t="s">
        <v>677</v>
      </c>
    </row>
    <row r="752" spans="1:18" x14ac:dyDescent="0.45">
      <c r="A752">
        <v>1031</v>
      </c>
      <c r="B752" t="s">
        <v>790</v>
      </c>
      <c r="C752" t="s">
        <v>824</v>
      </c>
      <c r="D752" t="s">
        <v>849</v>
      </c>
      <c r="E752">
        <v>24</v>
      </c>
      <c r="H752" s="11">
        <v>2900</v>
      </c>
      <c r="I752">
        <v>71572</v>
      </c>
      <c r="J752" s="41">
        <v>150800</v>
      </c>
      <c r="K752" s="40">
        <f t="shared" si="45"/>
        <v>177944</v>
      </c>
      <c r="L752" s="42" cm="1">
        <f t="array" ref="L752">_xlfn.IFS(K752&gt;300000,0.47,K752&gt;60000,0.45,K752&gt;35200,0.3,K752&gt;20200,0.24,K752&gt;=0,0.19)</f>
        <v>0.45</v>
      </c>
      <c r="M752" s="40">
        <f t="shared" si="46"/>
        <v>97869.200000000012</v>
      </c>
      <c r="N752" s="28">
        <f t="shared" si="47"/>
        <v>2041551.5120000001</v>
      </c>
      <c r="O752" s="28">
        <f t="shared" si="48"/>
        <v>2677116.4774196413</v>
      </c>
      <c r="P752">
        <v>27</v>
      </c>
      <c r="Q752" t="s">
        <v>61</v>
      </c>
      <c r="R752" t="s">
        <v>677</v>
      </c>
    </row>
    <row r="753" spans="1:18" x14ac:dyDescent="0.45">
      <c r="A753">
        <v>1202</v>
      </c>
      <c r="B753" t="s">
        <v>790</v>
      </c>
      <c r="C753" t="s">
        <v>1033</v>
      </c>
      <c r="D753" t="s">
        <v>1059</v>
      </c>
      <c r="E753">
        <v>24</v>
      </c>
      <c r="H753" s="11">
        <v>2900</v>
      </c>
      <c r="I753">
        <v>71572</v>
      </c>
      <c r="J753" s="41">
        <v>150800</v>
      </c>
      <c r="K753" s="40">
        <f t="shared" si="45"/>
        <v>177944</v>
      </c>
      <c r="L753" s="42" cm="1">
        <f t="array" ref="L753">_xlfn.IFS(K753&gt;300000,0.47,K753&gt;60000,0.45,K753&gt;35200,0.3,K753&gt;20200,0.24,K753&gt;=0,0.19)</f>
        <v>0.45</v>
      </c>
      <c r="M753" s="40">
        <f t="shared" si="46"/>
        <v>97869.200000000012</v>
      </c>
      <c r="N753" s="28">
        <f t="shared" si="47"/>
        <v>2041551.5120000001</v>
      </c>
      <c r="O753" s="28">
        <f t="shared" si="48"/>
        <v>2677116.4774196413</v>
      </c>
      <c r="P753">
        <v>20</v>
      </c>
      <c r="Q753" t="s">
        <v>50</v>
      </c>
      <c r="R753" t="s">
        <v>677</v>
      </c>
    </row>
    <row r="754" spans="1:18" x14ac:dyDescent="0.45">
      <c r="A754">
        <v>1329</v>
      </c>
      <c r="B754" t="s">
        <v>790</v>
      </c>
      <c r="C754" t="s">
        <v>1173</v>
      </c>
      <c r="D754" t="s">
        <v>1201</v>
      </c>
      <c r="E754">
        <v>25</v>
      </c>
      <c r="H754" s="11">
        <v>2900</v>
      </c>
      <c r="I754">
        <v>71572</v>
      </c>
      <c r="J754" s="41">
        <v>150800</v>
      </c>
      <c r="K754" s="40">
        <f t="shared" si="45"/>
        <v>177944</v>
      </c>
      <c r="L754" s="42" cm="1">
        <f t="array" ref="L754">_xlfn.IFS(K754&gt;300000,0.47,K754&gt;60000,0.45,K754&gt;35200,0.3,K754&gt;20200,0.24,K754&gt;=0,0.19)</f>
        <v>0.45</v>
      </c>
      <c r="M754" s="40">
        <f t="shared" si="46"/>
        <v>97869.200000000012</v>
      </c>
      <c r="N754" s="28">
        <f t="shared" si="47"/>
        <v>2041551.5120000001</v>
      </c>
      <c r="O754" s="28">
        <f t="shared" si="48"/>
        <v>2677116.4774196413</v>
      </c>
      <c r="P754">
        <v>36</v>
      </c>
      <c r="Q754" t="s">
        <v>28</v>
      </c>
      <c r="R754" t="s">
        <v>677</v>
      </c>
    </row>
    <row r="755" spans="1:18" x14ac:dyDescent="0.45">
      <c r="A755">
        <v>1508</v>
      </c>
      <c r="B755" t="s">
        <v>790</v>
      </c>
      <c r="C755" t="s">
        <v>1371</v>
      </c>
      <c r="D755" t="s">
        <v>1397</v>
      </c>
      <c r="E755">
        <v>23</v>
      </c>
      <c r="H755" s="11">
        <v>2900</v>
      </c>
      <c r="I755">
        <v>71572</v>
      </c>
      <c r="J755" s="41">
        <v>150800</v>
      </c>
      <c r="K755" s="40">
        <f t="shared" si="45"/>
        <v>177944</v>
      </c>
      <c r="L755" s="42" cm="1">
        <f t="array" ref="L755">_xlfn.IFS(K755&gt;300000,0.47,K755&gt;60000,0.45,K755&gt;35200,0.3,K755&gt;20200,0.24,K755&gt;=0,0.19)</f>
        <v>0.45</v>
      </c>
      <c r="M755" s="40">
        <f t="shared" si="46"/>
        <v>97869.200000000012</v>
      </c>
      <c r="N755" s="28">
        <f t="shared" si="47"/>
        <v>2041551.5120000001</v>
      </c>
      <c r="O755" s="28">
        <f t="shared" si="48"/>
        <v>2677116.4774196413</v>
      </c>
      <c r="P755">
        <v>22</v>
      </c>
      <c r="Q755" t="s">
        <v>26</v>
      </c>
      <c r="R755" t="s">
        <v>677</v>
      </c>
    </row>
    <row r="756" spans="1:18" x14ac:dyDescent="0.45">
      <c r="A756">
        <v>1509</v>
      </c>
      <c r="B756" t="s">
        <v>790</v>
      </c>
      <c r="C756" t="s">
        <v>1371</v>
      </c>
      <c r="D756" t="s">
        <v>1398</v>
      </c>
      <c r="E756">
        <v>24</v>
      </c>
      <c r="H756" s="11">
        <v>2900</v>
      </c>
      <c r="I756">
        <v>71572</v>
      </c>
      <c r="J756" s="41">
        <v>150800</v>
      </c>
      <c r="K756" s="40">
        <f t="shared" si="45"/>
        <v>177944</v>
      </c>
      <c r="L756" s="42" cm="1">
        <f t="array" ref="L756">_xlfn.IFS(K756&gt;300000,0.47,K756&gt;60000,0.45,K756&gt;35200,0.3,K756&gt;20200,0.24,K756&gt;=0,0.19)</f>
        <v>0.45</v>
      </c>
      <c r="M756" s="40">
        <f t="shared" si="46"/>
        <v>97869.200000000012</v>
      </c>
      <c r="N756" s="28">
        <f t="shared" si="47"/>
        <v>2041551.5120000001</v>
      </c>
      <c r="O756" s="28">
        <f t="shared" si="48"/>
        <v>2677116.4774196413</v>
      </c>
      <c r="P756">
        <v>21</v>
      </c>
      <c r="Q756" t="s">
        <v>50</v>
      </c>
      <c r="R756" t="s">
        <v>899</v>
      </c>
    </row>
    <row r="757" spans="1:18" x14ac:dyDescent="0.45">
      <c r="A757">
        <v>1722</v>
      </c>
      <c r="B757" t="s">
        <v>1966</v>
      </c>
      <c r="C757" t="s">
        <v>2073</v>
      </c>
      <c r="D757" t="s">
        <v>1955</v>
      </c>
      <c r="E757">
        <v>15</v>
      </c>
      <c r="H757" s="11">
        <v>2900</v>
      </c>
      <c r="J757" s="41">
        <v>150800</v>
      </c>
      <c r="K757" s="40">
        <f t="shared" si="45"/>
        <v>177944</v>
      </c>
      <c r="L757" s="42" cm="1">
        <f t="array" ref="L757">_xlfn.IFS(K757&gt;300000,0.47,K757&gt;60000,0.45,K757&gt;35200,0.3,K757&gt;20200,0.24,K757&gt;=0,0.19)</f>
        <v>0.45</v>
      </c>
      <c r="M757" s="40">
        <f t="shared" si="46"/>
        <v>97869.200000000012</v>
      </c>
      <c r="N757" s="28">
        <f t="shared" si="47"/>
        <v>2041551.5120000001</v>
      </c>
      <c r="O757" s="28">
        <f t="shared" si="48"/>
        <v>2677116.4774196413</v>
      </c>
      <c r="P757">
        <v>32</v>
      </c>
      <c r="Q757" t="s">
        <v>30</v>
      </c>
      <c r="R757" t="s">
        <v>677</v>
      </c>
    </row>
    <row r="758" spans="1:18" x14ac:dyDescent="0.45">
      <c r="A758">
        <v>1774</v>
      </c>
      <c r="B758" t="s">
        <v>1966</v>
      </c>
      <c r="C758" t="s">
        <v>2262</v>
      </c>
      <c r="D758" t="s">
        <v>2254</v>
      </c>
      <c r="E758">
        <v>19</v>
      </c>
      <c r="H758" s="11">
        <v>2900</v>
      </c>
      <c r="J758" s="41">
        <v>150800</v>
      </c>
      <c r="K758" s="40">
        <f t="shared" si="45"/>
        <v>177944</v>
      </c>
      <c r="L758" s="42" cm="1">
        <f t="array" ref="L758">_xlfn.IFS(K758&gt;300000,0.47,K758&gt;60000,0.45,K758&gt;35200,0.3,K758&gt;20200,0.24,K758&gt;=0,0.19)</f>
        <v>0.45</v>
      </c>
      <c r="M758" s="40">
        <f t="shared" si="46"/>
        <v>97869.200000000012</v>
      </c>
      <c r="N758" s="28">
        <f t="shared" si="47"/>
        <v>2041551.5120000001</v>
      </c>
      <c r="O758" s="28">
        <f t="shared" si="48"/>
        <v>2677116.4774196413</v>
      </c>
      <c r="P758">
        <v>25</v>
      </c>
      <c r="Q758" t="s">
        <v>50</v>
      </c>
      <c r="R758" t="s">
        <v>677</v>
      </c>
    </row>
    <row r="759" spans="1:18" x14ac:dyDescent="0.45">
      <c r="A759">
        <v>1745</v>
      </c>
      <c r="B759" t="s">
        <v>1966</v>
      </c>
      <c r="C759" t="s">
        <v>2074</v>
      </c>
      <c r="D759" t="s">
        <v>2225</v>
      </c>
      <c r="E759">
        <v>15</v>
      </c>
      <c r="H759" s="11">
        <v>2800</v>
      </c>
      <c r="J759" s="41">
        <v>145600</v>
      </c>
      <c r="K759" s="40">
        <f t="shared" si="45"/>
        <v>171808</v>
      </c>
      <c r="L759" s="42" cm="1">
        <f t="array" ref="L759">_xlfn.IFS(K759&gt;300000,0.47,K759&gt;60000,0.45,K759&gt;35200,0.3,K759&gt;20200,0.24,K759&gt;=0,0.19)</f>
        <v>0.45</v>
      </c>
      <c r="M759" s="40">
        <f t="shared" si="46"/>
        <v>94494.400000000009</v>
      </c>
      <c r="N759" s="28">
        <f t="shared" si="47"/>
        <v>1971153.1840000001</v>
      </c>
      <c r="O759" s="28">
        <f t="shared" si="48"/>
        <v>2584802.1161293089</v>
      </c>
      <c r="P759">
        <v>31</v>
      </c>
      <c r="Q759" t="s">
        <v>96</v>
      </c>
      <c r="R759" t="s">
        <v>677</v>
      </c>
    </row>
    <row r="760" spans="1:18" x14ac:dyDescent="0.45">
      <c r="A760">
        <v>1775</v>
      </c>
      <c r="B760" t="s">
        <v>1966</v>
      </c>
      <c r="C760" t="s">
        <v>2262</v>
      </c>
      <c r="D760" t="s">
        <v>2255</v>
      </c>
      <c r="E760">
        <v>20</v>
      </c>
      <c r="H760" s="11">
        <v>2800</v>
      </c>
      <c r="J760" s="41">
        <v>145600</v>
      </c>
      <c r="K760" s="40">
        <f t="shared" si="45"/>
        <v>171808</v>
      </c>
      <c r="L760" s="42" cm="1">
        <f t="array" ref="L760">_xlfn.IFS(K760&gt;300000,0.47,K760&gt;60000,0.45,K760&gt;35200,0.3,K760&gt;20200,0.24,K760&gt;=0,0.19)</f>
        <v>0.45</v>
      </c>
      <c r="M760" s="40">
        <f t="shared" si="46"/>
        <v>94494.400000000009</v>
      </c>
      <c r="N760" s="28">
        <f t="shared" si="47"/>
        <v>1971153.1840000001</v>
      </c>
      <c r="O760" s="28">
        <f t="shared" si="48"/>
        <v>2584802.1161293089</v>
      </c>
      <c r="P760">
        <v>26</v>
      </c>
      <c r="Q760" t="s">
        <v>63</v>
      </c>
      <c r="R760" t="s">
        <v>677</v>
      </c>
    </row>
    <row r="761" spans="1:18" x14ac:dyDescent="0.45">
      <c r="A761">
        <v>1536</v>
      </c>
      <c r="B761" t="s">
        <v>790</v>
      </c>
      <c r="C761" t="s">
        <v>1401</v>
      </c>
      <c r="D761" t="s">
        <v>1426</v>
      </c>
      <c r="E761">
        <v>25</v>
      </c>
      <c r="H761" s="11">
        <v>2700</v>
      </c>
      <c r="I761">
        <v>66636</v>
      </c>
      <c r="J761" s="41">
        <v>140400</v>
      </c>
      <c r="K761" s="40">
        <f t="shared" si="45"/>
        <v>165672</v>
      </c>
      <c r="L761" s="42" cm="1">
        <f t="array" ref="L761">_xlfn.IFS(K761&gt;300000,0.47,K761&gt;60000,0.45,K761&gt;35200,0.3,K761&gt;20200,0.24,K761&gt;=0,0.19)</f>
        <v>0.45</v>
      </c>
      <c r="M761" s="40">
        <f t="shared" si="46"/>
        <v>91119.6</v>
      </c>
      <c r="N761" s="28">
        <f t="shared" si="47"/>
        <v>1900754.8560000001</v>
      </c>
      <c r="O761" s="28">
        <f t="shared" si="48"/>
        <v>2492487.7548389765</v>
      </c>
      <c r="P761">
        <v>24</v>
      </c>
      <c r="Q761" t="s">
        <v>64</v>
      </c>
      <c r="R761" t="s">
        <v>677</v>
      </c>
    </row>
    <row r="762" spans="1:18" x14ac:dyDescent="0.45">
      <c r="A762">
        <v>1656</v>
      </c>
      <c r="B762" t="s">
        <v>1966</v>
      </c>
      <c r="C762" t="s">
        <v>2070</v>
      </c>
      <c r="D762" t="s">
        <v>2161</v>
      </c>
      <c r="E762">
        <v>23</v>
      </c>
      <c r="H762" s="11">
        <v>2700</v>
      </c>
      <c r="J762" s="41">
        <v>140400</v>
      </c>
      <c r="K762" s="40">
        <f t="shared" si="45"/>
        <v>165672</v>
      </c>
      <c r="L762" s="42" cm="1">
        <f t="array" ref="L762">_xlfn.IFS(K762&gt;300000,0.47,K762&gt;60000,0.45,K762&gt;35200,0.3,K762&gt;20200,0.24,K762&gt;=0,0.19)</f>
        <v>0.45</v>
      </c>
      <c r="M762" s="40">
        <f t="shared" si="46"/>
        <v>91119.6</v>
      </c>
      <c r="N762" s="28">
        <f t="shared" si="47"/>
        <v>1900754.8560000001</v>
      </c>
      <c r="O762" s="28">
        <f t="shared" si="48"/>
        <v>2492487.7548389765</v>
      </c>
      <c r="P762">
        <v>22</v>
      </c>
      <c r="Q762" t="s">
        <v>45</v>
      </c>
      <c r="R762" t="s">
        <v>677</v>
      </c>
    </row>
    <row r="763" spans="1:18" x14ac:dyDescent="0.45">
      <c r="A763">
        <v>1704</v>
      </c>
      <c r="B763" t="s">
        <v>1966</v>
      </c>
      <c r="C763" t="s">
        <v>2072</v>
      </c>
      <c r="D763" t="s">
        <v>2209</v>
      </c>
      <c r="E763">
        <v>19</v>
      </c>
      <c r="H763" s="11">
        <v>2700</v>
      </c>
      <c r="J763" s="41">
        <v>140400</v>
      </c>
      <c r="K763" s="40">
        <f t="shared" si="45"/>
        <v>165672</v>
      </c>
      <c r="L763" s="42" cm="1">
        <f t="array" ref="L763">_xlfn.IFS(K763&gt;300000,0.47,K763&gt;60000,0.45,K763&gt;35200,0.3,K763&gt;20200,0.24,K763&gt;=0,0.19)</f>
        <v>0.45</v>
      </c>
      <c r="M763" s="40">
        <f t="shared" si="46"/>
        <v>91119.6</v>
      </c>
      <c r="N763" s="28">
        <f t="shared" si="47"/>
        <v>1900754.8560000001</v>
      </c>
      <c r="O763" s="28">
        <f t="shared" si="48"/>
        <v>2492487.7548389765</v>
      </c>
      <c r="P763">
        <v>20</v>
      </c>
      <c r="Q763" t="s">
        <v>26</v>
      </c>
      <c r="R763" t="s">
        <v>677</v>
      </c>
    </row>
    <row r="764" spans="1:18" x14ac:dyDescent="0.45">
      <c r="A764">
        <v>1746</v>
      </c>
      <c r="B764" t="s">
        <v>1966</v>
      </c>
      <c r="C764" t="s">
        <v>2074</v>
      </c>
      <c r="D764" t="s">
        <v>2226</v>
      </c>
      <c r="E764">
        <v>16</v>
      </c>
      <c r="H764" s="11">
        <v>2700</v>
      </c>
      <c r="J764" s="41">
        <v>140400</v>
      </c>
      <c r="K764" s="40">
        <f t="shared" si="45"/>
        <v>165672</v>
      </c>
      <c r="L764" s="42" cm="1">
        <f t="array" ref="L764">_xlfn.IFS(K764&gt;300000,0.47,K764&gt;60000,0.45,K764&gt;35200,0.3,K764&gt;20200,0.24,K764&gt;=0,0.19)</f>
        <v>0.45</v>
      </c>
      <c r="M764" s="40">
        <f t="shared" si="46"/>
        <v>91119.6</v>
      </c>
      <c r="N764" s="28">
        <f t="shared" si="47"/>
        <v>1900754.8560000001</v>
      </c>
      <c r="O764" s="28">
        <f t="shared" si="48"/>
        <v>2492487.7548389765</v>
      </c>
      <c r="P764">
        <v>23</v>
      </c>
      <c r="Q764" t="s">
        <v>72</v>
      </c>
      <c r="R764" t="s">
        <v>677</v>
      </c>
    </row>
    <row r="765" spans="1:18" x14ac:dyDescent="0.45">
      <c r="A765">
        <v>1273</v>
      </c>
      <c r="B765" t="s">
        <v>1966</v>
      </c>
      <c r="C765" t="s">
        <v>1111</v>
      </c>
      <c r="D765" t="s">
        <v>1137</v>
      </c>
      <c r="E765">
        <v>23</v>
      </c>
      <c r="H765" s="11">
        <v>2600</v>
      </c>
      <c r="I765">
        <v>64168</v>
      </c>
      <c r="J765" s="41">
        <v>135200</v>
      </c>
      <c r="K765" s="40">
        <f t="shared" si="45"/>
        <v>159536</v>
      </c>
      <c r="L765" s="42" cm="1">
        <f t="array" ref="L765">_xlfn.IFS(K765&gt;300000,0.47,K765&gt;60000,0.45,K765&gt;35200,0.3,K765&gt;20200,0.24,K765&gt;=0,0.19)</f>
        <v>0.45</v>
      </c>
      <c r="M765" s="40">
        <f t="shared" si="46"/>
        <v>87744.8</v>
      </c>
      <c r="N765" s="28">
        <f t="shared" si="47"/>
        <v>1830356.5279999999</v>
      </c>
      <c r="O765" s="28">
        <f t="shared" si="48"/>
        <v>2400173.3935486437</v>
      </c>
      <c r="P765">
        <v>29</v>
      </c>
      <c r="Q765" t="s">
        <v>17</v>
      </c>
      <c r="R765" t="s">
        <v>677</v>
      </c>
    </row>
    <row r="766" spans="1:18" x14ac:dyDescent="0.45">
      <c r="A766">
        <v>1405</v>
      </c>
      <c r="B766" t="s">
        <v>790</v>
      </c>
      <c r="C766" t="s">
        <v>1260</v>
      </c>
      <c r="D766" t="s">
        <v>1284</v>
      </c>
      <c r="E766">
        <v>26</v>
      </c>
      <c r="H766" s="11">
        <v>2600</v>
      </c>
      <c r="I766">
        <v>64168</v>
      </c>
      <c r="J766" s="41">
        <v>135200</v>
      </c>
      <c r="K766" s="40">
        <f t="shared" si="45"/>
        <v>159536</v>
      </c>
      <c r="L766" s="42" cm="1">
        <f t="array" ref="L766">_xlfn.IFS(K766&gt;300000,0.47,K766&gt;60000,0.45,K766&gt;35200,0.3,K766&gt;20200,0.24,K766&gt;=0,0.19)</f>
        <v>0.45</v>
      </c>
      <c r="M766" s="40">
        <f t="shared" si="46"/>
        <v>87744.8</v>
      </c>
      <c r="N766" s="28">
        <f t="shared" si="47"/>
        <v>1830356.5279999999</v>
      </c>
      <c r="O766" s="28">
        <f t="shared" si="48"/>
        <v>2400173.3935486437</v>
      </c>
      <c r="P766">
        <v>24</v>
      </c>
      <c r="Q766" t="s">
        <v>943</v>
      </c>
      <c r="R766" t="s">
        <v>1285</v>
      </c>
    </row>
    <row r="767" spans="1:18" x14ac:dyDescent="0.45">
      <c r="A767">
        <v>1510</v>
      </c>
      <c r="B767" t="s">
        <v>790</v>
      </c>
      <c r="C767" t="s">
        <v>1371</v>
      </c>
      <c r="D767" t="s">
        <v>1399</v>
      </c>
      <c r="E767">
        <v>25</v>
      </c>
      <c r="H767" s="11">
        <v>2600</v>
      </c>
      <c r="I767">
        <v>64168</v>
      </c>
      <c r="J767" s="41">
        <v>135200</v>
      </c>
      <c r="K767" s="40">
        <f t="shared" si="45"/>
        <v>159536</v>
      </c>
      <c r="L767" s="42" cm="1">
        <f t="array" ref="L767">_xlfn.IFS(K767&gt;300000,0.47,K767&gt;60000,0.45,K767&gt;35200,0.3,K767&gt;20200,0.24,K767&gt;=0,0.19)</f>
        <v>0.45</v>
      </c>
      <c r="M767" s="40">
        <f t="shared" si="46"/>
        <v>87744.8</v>
      </c>
      <c r="N767" s="28">
        <f t="shared" si="47"/>
        <v>1830356.5279999999</v>
      </c>
      <c r="O767" s="28">
        <f t="shared" si="48"/>
        <v>2400173.3935486437</v>
      </c>
      <c r="P767">
        <v>23</v>
      </c>
      <c r="Q767" t="s">
        <v>72</v>
      </c>
      <c r="R767" t="s">
        <v>57</v>
      </c>
    </row>
    <row r="768" spans="1:18" x14ac:dyDescent="0.45">
      <c r="A768">
        <v>1581</v>
      </c>
      <c r="B768" t="s">
        <v>790</v>
      </c>
      <c r="C768" t="s">
        <v>2063</v>
      </c>
      <c r="D768" t="s">
        <v>2059</v>
      </c>
      <c r="E768">
        <v>24</v>
      </c>
      <c r="H768" s="11">
        <v>2600</v>
      </c>
      <c r="J768" s="41">
        <v>135200</v>
      </c>
      <c r="K768" s="40">
        <f t="shared" si="45"/>
        <v>159536</v>
      </c>
      <c r="L768" s="42" cm="1">
        <f t="array" ref="L768">_xlfn.IFS(K768&gt;300000,0.47,K768&gt;60000,0.45,K768&gt;35200,0.3,K768&gt;20200,0.24,K768&gt;=0,0.19)</f>
        <v>0.45</v>
      </c>
      <c r="M768" s="40">
        <f t="shared" si="46"/>
        <v>87744.8</v>
      </c>
      <c r="N768" s="28">
        <f t="shared" si="47"/>
        <v>1830356.5279999999</v>
      </c>
      <c r="O768" s="28">
        <f t="shared" si="48"/>
        <v>2400173.3935486437</v>
      </c>
      <c r="P768">
        <v>24</v>
      </c>
      <c r="Q768" t="s">
        <v>26</v>
      </c>
      <c r="R768" t="s">
        <v>677</v>
      </c>
    </row>
    <row r="769" spans="1:18" x14ac:dyDescent="0.45">
      <c r="A769">
        <v>1608</v>
      </c>
      <c r="B769" t="s">
        <v>1966</v>
      </c>
      <c r="C769" t="s">
        <v>1260</v>
      </c>
      <c r="D769" t="s">
        <v>1284</v>
      </c>
      <c r="E769">
        <v>26</v>
      </c>
      <c r="H769" s="11">
        <v>2600</v>
      </c>
      <c r="J769" s="41">
        <v>135200</v>
      </c>
      <c r="K769" s="40">
        <f t="shared" si="45"/>
        <v>159536</v>
      </c>
      <c r="L769" s="42" cm="1">
        <f t="array" ref="L769">_xlfn.IFS(K769&gt;300000,0.47,K769&gt;60000,0.45,K769&gt;35200,0.3,K769&gt;20200,0.24,K769&gt;=0,0.19)</f>
        <v>0.45</v>
      </c>
      <c r="M769" s="40">
        <f t="shared" si="46"/>
        <v>87744.8</v>
      </c>
      <c r="N769" s="28">
        <f t="shared" si="47"/>
        <v>1830356.5279999999</v>
      </c>
      <c r="O769" s="28">
        <f t="shared" si="48"/>
        <v>2400173.3935486437</v>
      </c>
      <c r="P769">
        <v>24</v>
      </c>
      <c r="Q769" t="s">
        <v>943</v>
      </c>
      <c r="R769" t="s">
        <v>1285</v>
      </c>
    </row>
    <row r="770" spans="1:18" x14ac:dyDescent="0.45">
      <c r="A770">
        <v>1176</v>
      </c>
      <c r="B770" t="s">
        <v>1966</v>
      </c>
      <c r="C770" t="s">
        <v>1007</v>
      </c>
      <c r="D770" t="s">
        <v>1029</v>
      </c>
      <c r="E770">
        <v>22</v>
      </c>
      <c r="H770" s="11">
        <v>2500</v>
      </c>
      <c r="I770">
        <v>61700</v>
      </c>
      <c r="J770" s="41">
        <v>130000</v>
      </c>
      <c r="K770" s="40">
        <f t="shared" ref="K770:K825" si="49">J770*$T$5</f>
        <v>153400</v>
      </c>
      <c r="L770" s="42" cm="1">
        <f t="array" ref="L770">_xlfn.IFS(K770&gt;300000,0.47,K770&gt;60000,0.45,K770&gt;35200,0.3,K770&gt;20200,0.24,K770&gt;=0,0.19)</f>
        <v>0.45</v>
      </c>
      <c r="M770" s="40">
        <f t="shared" ref="M770:M825" si="50">K770*(1-L770)</f>
        <v>84370</v>
      </c>
      <c r="N770" s="28">
        <f t="shared" ref="N770:N825" si="51">M770*$T$7</f>
        <v>1759958.2</v>
      </c>
      <c r="O770" s="28">
        <f t="shared" ref="O770:O825" si="52">M770*$T$10*$T$7</f>
        <v>2307859.0322583113</v>
      </c>
      <c r="P770">
        <v>34</v>
      </c>
      <c r="Q770" t="s">
        <v>1030</v>
      </c>
      <c r="R770" t="s">
        <v>677</v>
      </c>
    </row>
    <row r="771" spans="1:18" x14ac:dyDescent="0.45">
      <c r="A771">
        <v>1511</v>
      </c>
      <c r="B771" t="s">
        <v>790</v>
      </c>
      <c r="C771" t="s">
        <v>1371</v>
      </c>
      <c r="D771" t="s">
        <v>1400</v>
      </c>
      <c r="E771">
        <v>26</v>
      </c>
      <c r="H771" s="11">
        <v>2500</v>
      </c>
      <c r="I771">
        <v>61700</v>
      </c>
      <c r="J771" s="41">
        <v>130000</v>
      </c>
      <c r="K771" s="40">
        <f t="shared" si="49"/>
        <v>153400</v>
      </c>
      <c r="L771" s="42" cm="1">
        <f t="array" ref="L771">_xlfn.IFS(K771&gt;300000,0.47,K771&gt;60000,0.45,K771&gt;35200,0.3,K771&gt;20200,0.24,K771&gt;=0,0.19)</f>
        <v>0.45</v>
      </c>
      <c r="M771" s="40">
        <f t="shared" si="50"/>
        <v>84370</v>
      </c>
      <c r="N771" s="28">
        <f t="shared" si="51"/>
        <v>1759958.2</v>
      </c>
      <c r="O771" s="28">
        <f t="shared" si="52"/>
        <v>2307859.0322583113</v>
      </c>
      <c r="P771">
        <v>21</v>
      </c>
      <c r="Q771" t="s">
        <v>17</v>
      </c>
      <c r="R771" t="s">
        <v>677</v>
      </c>
    </row>
    <row r="772" spans="1:18" x14ac:dyDescent="0.45">
      <c r="A772">
        <v>1630</v>
      </c>
      <c r="B772" t="s">
        <v>1966</v>
      </c>
      <c r="C772" t="s">
        <v>2069</v>
      </c>
      <c r="D772" t="s">
        <v>2133</v>
      </c>
      <c r="E772">
        <v>21</v>
      </c>
      <c r="H772" s="11">
        <v>2500</v>
      </c>
      <c r="J772" s="41">
        <v>130000</v>
      </c>
      <c r="K772" s="40">
        <f t="shared" si="49"/>
        <v>153400</v>
      </c>
      <c r="L772" s="42" cm="1">
        <f t="array" ref="L772">_xlfn.IFS(K772&gt;300000,0.47,K772&gt;60000,0.45,K772&gt;35200,0.3,K772&gt;20200,0.24,K772&gt;=0,0.19)</f>
        <v>0.45</v>
      </c>
      <c r="M772" s="40">
        <f t="shared" si="50"/>
        <v>84370</v>
      </c>
      <c r="N772" s="28">
        <f t="shared" si="51"/>
        <v>1759958.2</v>
      </c>
      <c r="O772" s="28">
        <f t="shared" si="52"/>
        <v>2307859.0322583113</v>
      </c>
      <c r="P772">
        <v>20</v>
      </c>
      <c r="Q772" t="s">
        <v>43</v>
      </c>
      <c r="R772" t="s">
        <v>677</v>
      </c>
    </row>
    <row r="773" spans="1:18" x14ac:dyDescent="0.45">
      <c r="A773">
        <v>1747</v>
      </c>
      <c r="B773" t="s">
        <v>1966</v>
      </c>
      <c r="C773" t="s">
        <v>2074</v>
      </c>
      <c r="D773" t="s">
        <v>2227</v>
      </c>
      <c r="E773">
        <v>17</v>
      </c>
      <c r="H773" s="11">
        <v>2500</v>
      </c>
      <c r="J773" s="41">
        <v>130000</v>
      </c>
      <c r="K773" s="40">
        <f t="shared" si="49"/>
        <v>153400</v>
      </c>
      <c r="L773" s="42" cm="1">
        <f t="array" ref="L773">_xlfn.IFS(K773&gt;300000,0.47,K773&gt;60000,0.45,K773&gt;35200,0.3,K773&gt;20200,0.24,K773&gt;=0,0.19)</f>
        <v>0.45</v>
      </c>
      <c r="M773" s="40">
        <f t="shared" si="50"/>
        <v>84370</v>
      </c>
      <c r="N773" s="28">
        <f t="shared" si="51"/>
        <v>1759958.2</v>
      </c>
      <c r="O773" s="28">
        <f t="shared" si="52"/>
        <v>2307859.0322583113</v>
      </c>
      <c r="P773">
        <v>22</v>
      </c>
      <c r="Q773" t="s">
        <v>17</v>
      </c>
      <c r="R773" t="s">
        <v>1373</v>
      </c>
    </row>
    <row r="774" spans="1:18" x14ac:dyDescent="0.45">
      <c r="A774">
        <v>1748</v>
      </c>
      <c r="B774" t="s">
        <v>1966</v>
      </c>
      <c r="C774" t="s">
        <v>2074</v>
      </c>
      <c r="D774" t="s">
        <v>2228</v>
      </c>
      <c r="E774">
        <v>18</v>
      </c>
      <c r="H774" s="11">
        <v>2500</v>
      </c>
      <c r="J774" s="41">
        <v>130000</v>
      </c>
      <c r="K774" s="40">
        <f t="shared" si="49"/>
        <v>153400</v>
      </c>
      <c r="L774" s="42" cm="1">
        <f t="array" ref="L774">_xlfn.IFS(K774&gt;300000,0.47,K774&gt;60000,0.45,K774&gt;35200,0.3,K774&gt;20200,0.24,K774&gt;=0,0.19)</f>
        <v>0.45</v>
      </c>
      <c r="M774" s="40">
        <f t="shared" si="50"/>
        <v>84370</v>
      </c>
      <c r="N774" s="28">
        <f t="shared" si="51"/>
        <v>1759958.2</v>
      </c>
      <c r="O774" s="28">
        <f t="shared" si="52"/>
        <v>2307859.0322583113</v>
      </c>
      <c r="P774">
        <v>27</v>
      </c>
      <c r="Q774" t="s">
        <v>72</v>
      </c>
      <c r="R774" t="s">
        <v>677</v>
      </c>
    </row>
    <row r="775" spans="1:18" x14ac:dyDescent="0.45">
      <c r="A775">
        <v>1406</v>
      </c>
      <c r="B775" t="s">
        <v>790</v>
      </c>
      <c r="C775" t="s">
        <v>1260</v>
      </c>
      <c r="D775" t="s">
        <v>1286</v>
      </c>
      <c r="E775">
        <v>27</v>
      </c>
      <c r="H775" s="11">
        <v>2400</v>
      </c>
      <c r="I775">
        <v>59232</v>
      </c>
      <c r="J775" s="41">
        <v>124800</v>
      </c>
      <c r="K775" s="40">
        <f t="shared" si="49"/>
        <v>147264</v>
      </c>
      <c r="L775" s="42" cm="1">
        <f t="array" ref="L775">_xlfn.IFS(K775&gt;300000,0.47,K775&gt;60000,0.45,K775&gt;35200,0.3,K775&gt;20200,0.24,K775&gt;=0,0.19)</f>
        <v>0.45</v>
      </c>
      <c r="M775" s="40">
        <f t="shared" si="50"/>
        <v>80995.200000000012</v>
      </c>
      <c r="N775" s="28">
        <f t="shared" si="51"/>
        <v>1689559.8720000002</v>
      </c>
      <c r="O775" s="28">
        <f t="shared" si="52"/>
        <v>2215544.6709679794</v>
      </c>
      <c r="P775">
        <v>24</v>
      </c>
      <c r="Q775" t="s">
        <v>962</v>
      </c>
      <c r="R775" t="s">
        <v>677</v>
      </c>
    </row>
    <row r="776" spans="1:18" x14ac:dyDescent="0.45">
      <c r="A776">
        <v>1609</v>
      </c>
      <c r="B776" t="s">
        <v>1966</v>
      </c>
      <c r="C776" t="s">
        <v>1260</v>
      </c>
      <c r="D776" t="s">
        <v>1286</v>
      </c>
      <c r="E776">
        <v>27</v>
      </c>
      <c r="H776" s="11">
        <v>2400</v>
      </c>
      <c r="J776" s="41">
        <v>124800</v>
      </c>
      <c r="K776" s="40">
        <f t="shared" si="49"/>
        <v>147264</v>
      </c>
      <c r="L776" s="42" cm="1">
        <f t="array" ref="L776">_xlfn.IFS(K776&gt;300000,0.47,K776&gt;60000,0.45,K776&gt;35200,0.3,K776&gt;20200,0.24,K776&gt;=0,0.19)</f>
        <v>0.45</v>
      </c>
      <c r="M776" s="40">
        <f t="shared" si="50"/>
        <v>80995.200000000012</v>
      </c>
      <c r="N776" s="28">
        <f t="shared" si="51"/>
        <v>1689559.8720000002</v>
      </c>
      <c r="O776" s="28">
        <f t="shared" si="52"/>
        <v>2215544.6709679794</v>
      </c>
      <c r="P776">
        <v>24</v>
      </c>
      <c r="Q776" t="s">
        <v>962</v>
      </c>
      <c r="R776" t="s">
        <v>677</v>
      </c>
    </row>
    <row r="777" spans="1:18" x14ac:dyDescent="0.45">
      <c r="A777">
        <v>1657</v>
      </c>
      <c r="B777" t="s">
        <v>1966</v>
      </c>
      <c r="C777" t="s">
        <v>2070</v>
      </c>
      <c r="D777" t="s">
        <v>2162</v>
      </c>
      <c r="E777">
        <v>24</v>
      </c>
      <c r="H777" s="11">
        <v>2400</v>
      </c>
      <c r="J777" s="41">
        <v>124800</v>
      </c>
      <c r="K777" s="40">
        <f t="shared" si="49"/>
        <v>147264</v>
      </c>
      <c r="L777" s="42" cm="1">
        <f t="array" ref="L777">_xlfn.IFS(K777&gt;300000,0.47,K777&gt;60000,0.45,K777&gt;35200,0.3,K777&gt;20200,0.24,K777&gt;=0,0.19)</f>
        <v>0.45</v>
      </c>
      <c r="M777" s="40">
        <f t="shared" si="50"/>
        <v>80995.200000000012</v>
      </c>
      <c r="N777" s="28">
        <f t="shared" si="51"/>
        <v>1689559.8720000002</v>
      </c>
      <c r="O777" s="28">
        <f t="shared" si="52"/>
        <v>2215544.6709679794</v>
      </c>
      <c r="P777">
        <v>20</v>
      </c>
      <c r="Q777" t="s">
        <v>61</v>
      </c>
      <c r="R777" t="s">
        <v>2163</v>
      </c>
    </row>
    <row r="778" spans="1:18" x14ac:dyDescent="0.45">
      <c r="A778">
        <v>1803</v>
      </c>
      <c r="B778" t="s">
        <v>1966</v>
      </c>
      <c r="C778" t="s">
        <v>1985</v>
      </c>
      <c r="D778" t="s">
        <v>2285</v>
      </c>
      <c r="E778">
        <v>23</v>
      </c>
      <c r="H778" s="11">
        <v>2400</v>
      </c>
      <c r="J778" s="41">
        <v>124800</v>
      </c>
      <c r="K778" s="40">
        <f t="shared" si="49"/>
        <v>147264</v>
      </c>
      <c r="L778" s="42" cm="1">
        <f t="array" ref="L778">_xlfn.IFS(K778&gt;300000,0.47,K778&gt;60000,0.45,K778&gt;35200,0.3,K778&gt;20200,0.24,K778&gt;=0,0.19)</f>
        <v>0.45</v>
      </c>
      <c r="M778" s="40">
        <f t="shared" si="50"/>
        <v>80995.200000000012</v>
      </c>
      <c r="N778" s="28">
        <f t="shared" si="51"/>
        <v>1689559.8720000002</v>
      </c>
      <c r="O778" s="28">
        <f t="shared" si="52"/>
        <v>2215544.6709679794</v>
      </c>
      <c r="P778">
        <v>27</v>
      </c>
      <c r="Q778" t="s">
        <v>72</v>
      </c>
      <c r="R778" t="s">
        <v>677</v>
      </c>
    </row>
    <row r="779" spans="1:18" x14ac:dyDescent="0.45">
      <c r="A779">
        <v>1804</v>
      </c>
      <c r="B779" t="s">
        <v>1966</v>
      </c>
      <c r="C779" t="s">
        <v>1985</v>
      </c>
      <c r="D779" t="s">
        <v>2286</v>
      </c>
      <c r="E779">
        <v>24</v>
      </c>
      <c r="H779" s="11">
        <v>2400</v>
      </c>
      <c r="J779" s="41">
        <v>124800</v>
      </c>
      <c r="K779" s="40">
        <f t="shared" si="49"/>
        <v>147264</v>
      </c>
      <c r="L779" s="42" cm="1">
        <f t="array" ref="L779">_xlfn.IFS(K779&gt;300000,0.47,K779&gt;60000,0.45,K779&gt;35200,0.3,K779&gt;20200,0.24,K779&gt;=0,0.19)</f>
        <v>0.45</v>
      </c>
      <c r="M779" s="40">
        <f t="shared" si="50"/>
        <v>80995.200000000012</v>
      </c>
      <c r="N779" s="28">
        <f t="shared" si="51"/>
        <v>1689559.8720000002</v>
      </c>
      <c r="O779" s="28">
        <f t="shared" si="52"/>
        <v>2215544.6709679794</v>
      </c>
      <c r="P779">
        <v>25</v>
      </c>
      <c r="Q779" t="s">
        <v>72</v>
      </c>
      <c r="R779" t="s">
        <v>677</v>
      </c>
    </row>
    <row r="780" spans="1:18" x14ac:dyDescent="0.45">
      <c r="A780">
        <v>1133</v>
      </c>
      <c r="B780" t="s">
        <v>790</v>
      </c>
      <c r="C780" t="s">
        <v>941</v>
      </c>
      <c r="D780" t="s">
        <v>982</v>
      </c>
      <c r="E780">
        <v>26</v>
      </c>
      <c r="H780" s="11">
        <v>2300</v>
      </c>
      <c r="I780">
        <v>56764</v>
      </c>
      <c r="J780" s="41">
        <v>119600</v>
      </c>
      <c r="K780" s="40">
        <f t="shared" si="49"/>
        <v>141128</v>
      </c>
      <c r="L780" s="42" cm="1">
        <f t="array" ref="L780">_xlfn.IFS(K780&gt;300000,0.47,K780&gt;60000,0.45,K780&gt;35200,0.3,K780&gt;20200,0.24,K780&gt;=0,0.19)</f>
        <v>0.45</v>
      </c>
      <c r="M780" s="40">
        <f t="shared" si="50"/>
        <v>77620.400000000009</v>
      </c>
      <c r="N780" s="28">
        <f t="shared" si="51"/>
        <v>1619161.5440000002</v>
      </c>
      <c r="O780" s="28">
        <f t="shared" si="52"/>
        <v>2123230.3096776465</v>
      </c>
      <c r="P780">
        <v>23</v>
      </c>
      <c r="Q780" t="s">
        <v>978</v>
      </c>
      <c r="R780" t="s">
        <v>953</v>
      </c>
    </row>
    <row r="781" spans="1:18" x14ac:dyDescent="0.45">
      <c r="A781">
        <v>1177</v>
      </c>
      <c r="B781" t="s">
        <v>1966</v>
      </c>
      <c r="C781" t="s">
        <v>1007</v>
      </c>
      <c r="D781" t="s">
        <v>1031</v>
      </c>
      <c r="E781">
        <v>23</v>
      </c>
      <c r="H781" s="11">
        <v>2300</v>
      </c>
      <c r="I781">
        <v>56764</v>
      </c>
      <c r="J781" s="41">
        <v>119600</v>
      </c>
      <c r="K781" s="40">
        <f t="shared" si="49"/>
        <v>141128</v>
      </c>
      <c r="L781" s="42" cm="1">
        <f t="array" ref="L781">_xlfn.IFS(K781&gt;300000,0.47,K781&gt;60000,0.45,K781&gt;35200,0.3,K781&gt;20200,0.24,K781&gt;=0,0.19)</f>
        <v>0.45</v>
      </c>
      <c r="M781" s="40">
        <f t="shared" si="50"/>
        <v>77620.400000000009</v>
      </c>
      <c r="N781" s="28">
        <f t="shared" si="51"/>
        <v>1619161.5440000002</v>
      </c>
      <c r="O781" s="28">
        <f t="shared" si="52"/>
        <v>2123230.3096776465</v>
      </c>
      <c r="P781">
        <v>26</v>
      </c>
      <c r="Q781" t="s">
        <v>24</v>
      </c>
      <c r="R781" t="s">
        <v>317</v>
      </c>
    </row>
    <row r="782" spans="1:18" x14ac:dyDescent="0.45">
      <c r="A782">
        <v>1658</v>
      </c>
      <c r="B782" t="s">
        <v>1966</v>
      </c>
      <c r="C782" t="s">
        <v>2070</v>
      </c>
      <c r="D782" t="s">
        <v>2164</v>
      </c>
      <c r="E782">
        <v>25</v>
      </c>
      <c r="H782" s="11">
        <v>2300</v>
      </c>
      <c r="J782" s="41">
        <v>119600</v>
      </c>
      <c r="K782" s="40">
        <f t="shared" si="49"/>
        <v>141128</v>
      </c>
      <c r="L782" s="42" cm="1">
        <f t="array" ref="L782">_xlfn.IFS(K782&gt;300000,0.47,K782&gt;60000,0.45,K782&gt;35200,0.3,K782&gt;20200,0.24,K782&gt;=0,0.19)</f>
        <v>0.45</v>
      </c>
      <c r="M782" s="40">
        <f t="shared" si="50"/>
        <v>77620.400000000009</v>
      </c>
      <c r="N782" s="28">
        <f t="shared" si="51"/>
        <v>1619161.5440000002</v>
      </c>
      <c r="O782" s="28">
        <f t="shared" si="52"/>
        <v>2123230.3096776465</v>
      </c>
      <c r="P782">
        <v>22</v>
      </c>
      <c r="Q782" t="s">
        <v>17</v>
      </c>
      <c r="R782" t="s">
        <v>299</v>
      </c>
    </row>
    <row r="783" spans="1:18" x14ac:dyDescent="0.45">
      <c r="A783">
        <v>1749</v>
      </c>
      <c r="B783" t="s">
        <v>1966</v>
      </c>
      <c r="C783" t="s">
        <v>2074</v>
      </c>
      <c r="D783" t="s">
        <v>2229</v>
      </c>
      <c r="E783">
        <v>19</v>
      </c>
      <c r="H783" s="11">
        <v>2300</v>
      </c>
      <c r="J783" s="41">
        <v>119600</v>
      </c>
      <c r="K783" s="40">
        <f t="shared" si="49"/>
        <v>141128</v>
      </c>
      <c r="L783" s="42" cm="1">
        <f t="array" ref="L783">_xlfn.IFS(K783&gt;300000,0.47,K783&gt;60000,0.45,K783&gt;35200,0.3,K783&gt;20200,0.24,K783&gt;=0,0.19)</f>
        <v>0.45</v>
      </c>
      <c r="M783" s="40">
        <f t="shared" si="50"/>
        <v>77620.400000000009</v>
      </c>
      <c r="N783" s="28">
        <f t="shared" si="51"/>
        <v>1619161.5440000002</v>
      </c>
      <c r="O783" s="28">
        <f t="shared" si="52"/>
        <v>2123230.3096776465</v>
      </c>
      <c r="P783">
        <v>26</v>
      </c>
      <c r="Q783" t="s">
        <v>105</v>
      </c>
      <c r="R783" t="s">
        <v>677</v>
      </c>
    </row>
    <row r="784" spans="1:18" x14ac:dyDescent="0.45">
      <c r="A784">
        <v>1106</v>
      </c>
      <c r="B784" t="s">
        <v>790</v>
      </c>
      <c r="C784" t="s">
        <v>906</v>
      </c>
      <c r="D784" t="s">
        <v>938</v>
      </c>
      <c r="E784">
        <v>29</v>
      </c>
      <c r="H784" s="11">
        <v>2200</v>
      </c>
      <c r="I784">
        <v>54296</v>
      </c>
      <c r="J784" s="41">
        <v>114400</v>
      </c>
      <c r="K784" s="40">
        <f t="shared" si="49"/>
        <v>134992</v>
      </c>
      <c r="L784" s="42" cm="1">
        <f t="array" ref="L784">_xlfn.IFS(K784&gt;300000,0.47,K784&gt;60000,0.45,K784&gt;35200,0.3,K784&gt;20200,0.24,K784&gt;=0,0.19)</f>
        <v>0.45</v>
      </c>
      <c r="M784" s="40">
        <f t="shared" si="50"/>
        <v>74245.600000000006</v>
      </c>
      <c r="N784" s="28">
        <f t="shared" si="51"/>
        <v>1548763.216</v>
      </c>
      <c r="O784" s="28">
        <f t="shared" si="52"/>
        <v>2030915.9483873141</v>
      </c>
      <c r="P784">
        <v>16</v>
      </c>
      <c r="Q784" t="s">
        <v>939</v>
      </c>
      <c r="R784" t="s">
        <v>677</v>
      </c>
    </row>
    <row r="785" spans="1:18" x14ac:dyDescent="0.45">
      <c r="A785">
        <v>1274</v>
      </c>
      <c r="B785" t="s">
        <v>1966</v>
      </c>
      <c r="C785" t="s">
        <v>1111</v>
      </c>
      <c r="D785" t="s">
        <v>1138</v>
      </c>
      <c r="E785">
        <v>24</v>
      </c>
      <c r="H785" s="11">
        <v>2100</v>
      </c>
      <c r="I785">
        <v>51828</v>
      </c>
      <c r="J785" s="41">
        <v>109200</v>
      </c>
      <c r="K785" s="40">
        <f t="shared" si="49"/>
        <v>128856</v>
      </c>
      <c r="L785" s="42" cm="1">
        <f t="array" ref="L785">_xlfn.IFS(K785&gt;300000,0.47,K785&gt;60000,0.45,K785&gt;35200,0.3,K785&gt;20200,0.24,K785&gt;=0,0.19)</f>
        <v>0.45</v>
      </c>
      <c r="M785" s="40">
        <f t="shared" si="50"/>
        <v>70870.8</v>
      </c>
      <c r="N785" s="28">
        <f t="shared" si="51"/>
        <v>1478364.888</v>
      </c>
      <c r="O785" s="28">
        <f t="shared" si="52"/>
        <v>1938601.5870969815</v>
      </c>
      <c r="P785">
        <v>23</v>
      </c>
      <c r="Q785" t="s">
        <v>30</v>
      </c>
      <c r="R785" t="s">
        <v>677</v>
      </c>
    </row>
    <row r="786" spans="1:18" x14ac:dyDescent="0.45">
      <c r="A786">
        <v>1203</v>
      </c>
      <c r="B786" t="s">
        <v>790</v>
      </c>
      <c r="C786" t="s">
        <v>1033</v>
      </c>
      <c r="D786" t="s">
        <v>1060</v>
      </c>
      <c r="E786">
        <v>25</v>
      </c>
      <c r="H786" s="11">
        <v>2100</v>
      </c>
      <c r="I786">
        <v>51828</v>
      </c>
      <c r="J786" s="41">
        <v>109200</v>
      </c>
      <c r="K786" s="40">
        <f t="shared" si="49"/>
        <v>128856</v>
      </c>
      <c r="L786" s="42" cm="1">
        <f t="array" ref="L786">_xlfn.IFS(K786&gt;300000,0.47,K786&gt;60000,0.45,K786&gt;35200,0.3,K786&gt;20200,0.24,K786&gt;=0,0.19)</f>
        <v>0.45</v>
      </c>
      <c r="M786" s="40">
        <f t="shared" si="50"/>
        <v>70870.8</v>
      </c>
      <c r="N786" s="28">
        <f t="shared" si="51"/>
        <v>1478364.888</v>
      </c>
      <c r="O786" s="28">
        <f t="shared" si="52"/>
        <v>1938601.5870969815</v>
      </c>
      <c r="P786">
        <v>23</v>
      </c>
      <c r="Q786" t="s">
        <v>20</v>
      </c>
      <c r="R786" t="s">
        <v>677</v>
      </c>
    </row>
    <row r="787" spans="1:18" x14ac:dyDescent="0.45">
      <c r="A787">
        <v>1723</v>
      </c>
      <c r="B787" t="s">
        <v>1966</v>
      </c>
      <c r="C787" t="s">
        <v>2073</v>
      </c>
      <c r="D787" t="s">
        <v>1956</v>
      </c>
      <c r="E787">
        <v>16</v>
      </c>
      <c r="H787" s="11">
        <v>2100</v>
      </c>
      <c r="J787" s="41">
        <v>109200</v>
      </c>
      <c r="K787" s="40">
        <f t="shared" si="49"/>
        <v>128856</v>
      </c>
      <c r="L787" s="42" cm="1">
        <f t="array" ref="L787">_xlfn.IFS(K787&gt;300000,0.47,K787&gt;60000,0.45,K787&gt;35200,0.3,K787&gt;20200,0.24,K787&gt;=0,0.19)</f>
        <v>0.45</v>
      </c>
      <c r="M787" s="40">
        <f t="shared" si="50"/>
        <v>70870.8</v>
      </c>
      <c r="N787" s="28">
        <f t="shared" si="51"/>
        <v>1478364.888</v>
      </c>
      <c r="O787" s="28">
        <f t="shared" si="52"/>
        <v>1938601.5870969815</v>
      </c>
      <c r="P787">
        <v>22</v>
      </c>
      <c r="Q787" t="s">
        <v>62</v>
      </c>
      <c r="R787" t="s">
        <v>677</v>
      </c>
    </row>
    <row r="788" spans="1:18" x14ac:dyDescent="0.45">
      <c r="A788">
        <v>1724</v>
      </c>
      <c r="B788" t="s">
        <v>1966</v>
      </c>
      <c r="C788" t="s">
        <v>2073</v>
      </c>
      <c r="D788" t="s">
        <v>1957</v>
      </c>
      <c r="E788">
        <v>17</v>
      </c>
      <c r="H788" s="11">
        <v>2100</v>
      </c>
      <c r="J788" s="41">
        <v>109200</v>
      </c>
      <c r="K788" s="40">
        <f t="shared" si="49"/>
        <v>128856</v>
      </c>
      <c r="L788" s="42" cm="1">
        <f t="array" ref="L788">_xlfn.IFS(K788&gt;300000,0.47,K788&gt;60000,0.45,K788&gt;35200,0.3,K788&gt;20200,0.24,K788&gt;=0,0.19)</f>
        <v>0.45</v>
      </c>
      <c r="M788" s="40">
        <f t="shared" si="50"/>
        <v>70870.8</v>
      </c>
      <c r="N788" s="28">
        <f t="shared" si="51"/>
        <v>1478364.888</v>
      </c>
      <c r="O788" s="28">
        <f t="shared" si="52"/>
        <v>1938601.5870969815</v>
      </c>
      <c r="P788">
        <v>22</v>
      </c>
      <c r="Q788" t="s">
        <v>26</v>
      </c>
      <c r="R788" t="s">
        <v>677</v>
      </c>
    </row>
    <row r="789" spans="1:18" x14ac:dyDescent="0.45">
      <c r="A789">
        <v>1725</v>
      </c>
      <c r="B789" t="s">
        <v>1966</v>
      </c>
      <c r="C789" t="s">
        <v>2073</v>
      </c>
      <c r="D789" t="s">
        <v>1958</v>
      </c>
      <c r="E789">
        <v>18</v>
      </c>
      <c r="H789" s="11">
        <v>2100</v>
      </c>
      <c r="J789" s="41">
        <v>109200</v>
      </c>
      <c r="K789" s="40">
        <f t="shared" si="49"/>
        <v>128856</v>
      </c>
      <c r="L789" s="42" cm="1">
        <f t="array" ref="L789">_xlfn.IFS(K789&gt;300000,0.47,K789&gt;60000,0.45,K789&gt;35200,0.3,K789&gt;20200,0.24,K789&gt;=0,0.19)</f>
        <v>0.45</v>
      </c>
      <c r="M789" s="40">
        <f t="shared" si="50"/>
        <v>70870.8</v>
      </c>
      <c r="N789" s="28">
        <f t="shared" si="51"/>
        <v>1478364.888</v>
      </c>
      <c r="O789" s="28">
        <f t="shared" si="52"/>
        <v>1938601.5870969815</v>
      </c>
      <c r="P789">
        <v>24</v>
      </c>
      <c r="Q789" t="s">
        <v>26</v>
      </c>
      <c r="R789" t="s">
        <v>677</v>
      </c>
    </row>
    <row r="790" spans="1:18" x14ac:dyDescent="0.45">
      <c r="A790">
        <v>1750</v>
      </c>
      <c r="B790" t="s">
        <v>1966</v>
      </c>
      <c r="C790" t="s">
        <v>2074</v>
      </c>
      <c r="D790" t="s">
        <v>2230</v>
      </c>
      <c r="E790">
        <v>20</v>
      </c>
      <c r="H790" s="11">
        <v>2100</v>
      </c>
      <c r="J790" s="41">
        <v>109200</v>
      </c>
      <c r="K790" s="40">
        <f t="shared" si="49"/>
        <v>128856</v>
      </c>
      <c r="L790" s="42" cm="1">
        <f t="array" ref="L790">_xlfn.IFS(K790&gt;300000,0.47,K790&gt;60000,0.45,K790&gt;35200,0.3,K790&gt;20200,0.24,K790&gt;=0,0.19)</f>
        <v>0.45</v>
      </c>
      <c r="M790" s="40">
        <f t="shared" si="50"/>
        <v>70870.8</v>
      </c>
      <c r="N790" s="28">
        <f t="shared" si="51"/>
        <v>1478364.888</v>
      </c>
      <c r="O790" s="28">
        <f t="shared" si="52"/>
        <v>1938601.5870969815</v>
      </c>
      <c r="P790">
        <v>23</v>
      </c>
      <c r="Q790" t="s">
        <v>45</v>
      </c>
      <c r="R790" t="s">
        <v>104</v>
      </c>
    </row>
    <row r="791" spans="1:18" x14ac:dyDescent="0.45">
      <c r="A791">
        <v>1303</v>
      </c>
      <c r="B791" t="s">
        <v>790</v>
      </c>
      <c r="C791" t="s">
        <v>1141</v>
      </c>
      <c r="D791" t="s">
        <v>1171</v>
      </c>
      <c r="E791">
        <v>27</v>
      </c>
      <c r="H791" s="11">
        <v>2000</v>
      </c>
      <c r="I791">
        <v>49360</v>
      </c>
      <c r="J791" s="41">
        <v>104000</v>
      </c>
      <c r="K791" s="40">
        <f t="shared" si="49"/>
        <v>122720</v>
      </c>
      <c r="L791" s="42" cm="1">
        <f t="array" ref="L791">_xlfn.IFS(K791&gt;300000,0.47,K791&gt;60000,0.45,K791&gt;35200,0.3,K791&gt;20200,0.24,K791&gt;=0,0.19)</f>
        <v>0.45</v>
      </c>
      <c r="M791" s="40">
        <f t="shared" si="50"/>
        <v>67496</v>
      </c>
      <c r="N791" s="28">
        <f t="shared" si="51"/>
        <v>1407966.56</v>
      </c>
      <c r="O791" s="28">
        <f t="shared" si="52"/>
        <v>1846287.2258066488</v>
      </c>
      <c r="P791">
        <v>19</v>
      </c>
      <c r="Q791" t="s">
        <v>939</v>
      </c>
      <c r="R791" t="s">
        <v>677</v>
      </c>
    </row>
    <row r="792" spans="1:18" x14ac:dyDescent="0.45">
      <c r="A792">
        <v>1304</v>
      </c>
      <c r="B792" t="s">
        <v>790</v>
      </c>
      <c r="C792" t="s">
        <v>1141</v>
      </c>
      <c r="D792" t="s">
        <v>1172</v>
      </c>
      <c r="E792">
        <v>28</v>
      </c>
      <c r="H792" s="11">
        <v>2000</v>
      </c>
      <c r="I792">
        <v>49360</v>
      </c>
      <c r="J792" s="41">
        <v>104000</v>
      </c>
      <c r="K792" s="40">
        <f t="shared" si="49"/>
        <v>122720</v>
      </c>
      <c r="L792" s="42" cm="1">
        <f t="array" ref="L792">_xlfn.IFS(K792&gt;300000,0.47,K792&gt;60000,0.45,K792&gt;35200,0.3,K792&gt;20200,0.24,K792&gt;=0,0.19)</f>
        <v>0.45</v>
      </c>
      <c r="M792" s="40">
        <f t="shared" si="50"/>
        <v>67496</v>
      </c>
      <c r="N792" s="28">
        <f t="shared" si="51"/>
        <v>1407966.56</v>
      </c>
      <c r="O792" s="28">
        <f t="shared" si="52"/>
        <v>1846287.2258066488</v>
      </c>
      <c r="P792">
        <v>21</v>
      </c>
      <c r="Q792" t="s">
        <v>105</v>
      </c>
      <c r="R792" t="s">
        <v>677</v>
      </c>
    </row>
    <row r="793" spans="1:18" x14ac:dyDescent="0.45">
      <c r="A793">
        <v>1726</v>
      </c>
      <c r="B793" t="s">
        <v>1966</v>
      </c>
      <c r="C793" t="s">
        <v>2073</v>
      </c>
      <c r="D793" t="s">
        <v>1959</v>
      </c>
      <c r="E793">
        <v>19</v>
      </c>
      <c r="H793" s="11">
        <v>2000</v>
      </c>
      <c r="J793" s="41">
        <v>104000</v>
      </c>
      <c r="K793" s="40">
        <f t="shared" si="49"/>
        <v>122720</v>
      </c>
      <c r="L793" s="42" cm="1">
        <f t="array" ref="L793">_xlfn.IFS(K793&gt;300000,0.47,K793&gt;60000,0.45,K793&gt;35200,0.3,K793&gt;20200,0.24,K793&gt;=0,0.19)</f>
        <v>0.45</v>
      </c>
      <c r="M793" s="40">
        <f t="shared" si="50"/>
        <v>67496</v>
      </c>
      <c r="N793" s="28">
        <f t="shared" si="51"/>
        <v>1407966.56</v>
      </c>
      <c r="O793" s="28">
        <f t="shared" si="52"/>
        <v>1846287.2258066488</v>
      </c>
      <c r="P793">
        <v>26</v>
      </c>
      <c r="Q793" t="s">
        <v>1960</v>
      </c>
      <c r="R793" t="s">
        <v>677</v>
      </c>
    </row>
    <row r="794" spans="1:18" x14ac:dyDescent="0.45">
      <c r="A794">
        <v>1751</v>
      </c>
      <c r="B794" t="s">
        <v>1966</v>
      </c>
      <c r="C794" t="s">
        <v>2074</v>
      </c>
      <c r="D794" t="s">
        <v>2231</v>
      </c>
      <c r="E794">
        <v>21</v>
      </c>
      <c r="H794" s="11">
        <v>2000</v>
      </c>
      <c r="J794" s="41">
        <v>104000</v>
      </c>
      <c r="K794" s="40">
        <f t="shared" si="49"/>
        <v>122720</v>
      </c>
      <c r="L794" s="42" cm="1">
        <f t="array" ref="L794">_xlfn.IFS(K794&gt;300000,0.47,K794&gt;60000,0.45,K794&gt;35200,0.3,K794&gt;20200,0.24,K794&gt;=0,0.19)</f>
        <v>0.45</v>
      </c>
      <c r="M794" s="40">
        <f t="shared" si="50"/>
        <v>67496</v>
      </c>
      <c r="N794" s="28">
        <f t="shared" si="51"/>
        <v>1407966.56</v>
      </c>
      <c r="O794" s="28">
        <f t="shared" si="52"/>
        <v>1846287.2258066488</v>
      </c>
      <c r="P794">
        <v>22</v>
      </c>
      <c r="Q794" t="s">
        <v>105</v>
      </c>
      <c r="R794" t="s">
        <v>299</v>
      </c>
    </row>
    <row r="795" spans="1:18" x14ac:dyDescent="0.45">
      <c r="A795">
        <v>1178</v>
      </c>
      <c r="B795" t="s">
        <v>1966</v>
      </c>
      <c r="C795" t="s">
        <v>1007</v>
      </c>
      <c r="D795" t="s">
        <v>1032</v>
      </c>
      <c r="E795">
        <v>24</v>
      </c>
      <c r="H795" s="11">
        <v>1900</v>
      </c>
      <c r="I795">
        <v>46892</v>
      </c>
      <c r="J795" s="41">
        <v>98800</v>
      </c>
      <c r="K795" s="40">
        <f t="shared" si="49"/>
        <v>116584</v>
      </c>
      <c r="L795" s="42" cm="1">
        <f t="array" ref="L795">_xlfn.IFS(K795&gt;300000,0.47,K795&gt;60000,0.45,K795&gt;35200,0.3,K795&gt;20200,0.24,K795&gt;=0,0.19)</f>
        <v>0.45</v>
      </c>
      <c r="M795" s="40">
        <f t="shared" si="50"/>
        <v>64121.200000000004</v>
      </c>
      <c r="N795" s="28">
        <f t="shared" si="51"/>
        <v>1337568.2320000001</v>
      </c>
      <c r="O795" s="28">
        <f t="shared" si="52"/>
        <v>1753972.8645163167</v>
      </c>
      <c r="P795">
        <v>22</v>
      </c>
      <c r="Q795" t="s">
        <v>26</v>
      </c>
      <c r="R795" t="s">
        <v>677</v>
      </c>
    </row>
    <row r="796" spans="1:18" x14ac:dyDescent="0.45">
      <c r="A796">
        <v>1330</v>
      </c>
      <c r="B796" t="s">
        <v>790</v>
      </c>
      <c r="C796" t="s">
        <v>1173</v>
      </c>
      <c r="D796" t="s">
        <v>1202</v>
      </c>
      <c r="E796">
        <v>26</v>
      </c>
      <c r="H796" s="11">
        <v>1900</v>
      </c>
      <c r="I796">
        <v>46892</v>
      </c>
      <c r="J796" s="41">
        <v>98800</v>
      </c>
      <c r="K796" s="40">
        <f t="shared" si="49"/>
        <v>116584</v>
      </c>
      <c r="L796" s="42" cm="1">
        <f t="array" ref="L796">_xlfn.IFS(K796&gt;300000,0.47,K796&gt;60000,0.45,K796&gt;35200,0.3,K796&gt;20200,0.24,K796&gt;=0,0.19)</f>
        <v>0.45</v>
      </c>
      <c r="M796" s="40">
        <f t="shared" si="50"/>
        <v>64121.200000000004</v>
      </c>
      <c r="N796" s="28">
        <f t="shared" si="51"/>
        <v>1337568.2320000001</v>
      </c>
      <c r="O796" s="28">
        <f t="shared" si="52"/>
        <v>1753972.8645163167</v>
      </c>
      <c r="P796">
        <v>20</v>
      </c>
      <c r="Q796" t="s">
        <v>45</v>
      </c>
      <c r="R796" t="s">
        <v>173</v>
      </c>
    </row>
    <row r="797" spans="1:18" x14ac:dyDescent="0.45">
      <c r="A797">
        <v>1685</v>
      </c>
      <c r="B797" t="s">
        <v>1966</v>
      </c>
      <c r="C797" t="s">
        <v>2071</v>
      </c>
      <c r="D797" t="s">
        <v>2189</v>
      </c>
      <c r="E797">
        <v>25</v>
      </c>
      <c r="H797" s="11">
        <v>1900</v>
      </c>
      <c r="J797" s="41">
        <v>98800</v>
      </c>
      <c r="K797" s="40">
        <f t="shared" si="49"/>
        <v>116584</v>
      </c>
      <c r="L797" s="42" cm="1">
        <f t="array" ref="L797">_xlfn.IFS(K797&gt;300000,0.47,K797&gt;60000,0.45,K797&gt;35200,0.3,K797&gt;20200,0.24,K797&gt;=0,0.19)</f>
        <v>0.45</v>
      </c>
      <c r="M797" s="40">
        <f t="shared" si="50"/>
        <v>64121.200000000004</v>
      </c>
      <c r="N797" s="28">
        <f t="shared" si="51"/>
        <v>1337568.2320000001</v>
      </c>
      <c r="O797" s="28">
        <f t="shared" si="52"/>
        <v>1753972.8645163167</v>
      </c>
      <c r="P797">
        <v>24</v>
      </c>
      <c r="Q797" t="s">
        <v>45</v>
      </c>
      <c r="R797" t="s">
        <v>197</v>
      </c>
    </row>
    <row r="798" spans="1:18" x14ac:dyDescent="0.45">
      <c r="A798">
        <v>1776</v>
      </c>
      <c r="B798" t="s">
        <v>1966</v>
      </c>
      <c r="C798" t="s">
        <v>2262</v>
      </c>
      <c r="D798" t="s">
        <v>2256</v>
      </c>
      <c r="E798">
        <v>21</v>
      </c>
      <c r="H798" s="11">
        <v>1700</v>
      </c>
      <c r="J798" s="41">
        <v>88400</v>
      </c>
      <c r="K798" s="40">
        <f t="shared" si="49"/>
        <v>104312</v>
      </c>
      <c r="L798" s="42" cm="1">
        <f t="array" ref="L798">_xlfn.IFS(K798&gt;300000,0.47,K798&gt;60000,0.45,K798&gt;35200,0.3,K798&gt;20200,0.24,K798&gt;=0,0.19)</f>
        <v>0.45</v>
      </c>
      <c r="M798" s="40">
        <f t="shared" si="50"/>
        <v>57371.600000000006</v>
      </c>
      <c r="N798" s="28">
        <f t="shared" si="51"/>
        <v>1196771.5760000001</v>
      </c>
      <c r="O798" s="28">
        <f t="shared" si="52"/>
        <v>1569344.1419356517</v>
      </c>
      <c r="P798">
        <v>29</v>
      </c>
      <c r="Q798" t="s">
        <v>66</v>
      </c>
      <c r="R798" t="s">
        <v>994</v>
      </c>
    </row>
    <row r="799" spans="1:18" x14ac:dyDescent="0.45">
      <c r="A799">
        <v>1631</v>
      </c>
      <c r="B799" t="s">
        <v>1966</v>
      </c>
      <c r="C799" t="s">
        <v>2069</v>
      </c>
      <c r="D799" t="s">
        <v>2134</v>
      </c>
      <c r="E799">
        <v>22</v>
      </c>
      <c r="H799" s="11">
        <v>1600</v>
      </c>
      <c r="J799" s="41">
        <v>83200</v>
      </c>
      <c r="K799" s="40">
        <f t="shared" si="49"/>
        <v>98176</v>
      </c>
      <c r="L799" s="42" cm="1">
        <f t="array" ref="L799">_xlfn.IFS(K799&gt;300000,0.47,K799&gt;60000,0.45,K799&gt;35200,0.3,K799&gt;20200,0.24,K799&gt;=0,0.19)</f>
        <v>0.45</v>
      </c>
      <c r="M799" s="40">
        <f t="shared" si="50"/>
        <v>53996.800000000003</v>
      </c>
      <c r="N799" s="28">
        <f t="shared" si="51"/>
        <v>1126373.2480000001</v>
      </c>
      <c r="O799" s="28">
        <f t="shared" si="52"/>
        <v>1477029.7806453193</v>
      </c>
      <c r="P799">
        <v>23</v>
      </c>
      <c r="Q799" t="s">
        <v>72</v>
      </c>
      <c r="R799" t="s">
        <v>677</v>
      </c>
    </row>
    <row r="800" spans="1:18" x14ac:dyDescent="0.45">
      <c r="A800">
        <v>1659</v>
      </c>
      <c r="B800" t="s">
        <v>1966</v>
      </c>
      <c r="C800" t="s">
        <v>2070</v>
      </c>
      <c r="D800" t="s">
        <v>2165</v>
      </c>
      <c r="E800">
        <v>26</v>
      </c>
      <c r="H800" s="11">
        <v>1600</v>
      </c>
      <c r="J800" s="41">
        <v>83200</v>
      </c>
      <c r="K800" s="40">
        <f t="shared" si="49"/>
        <v>98176</v>
      </c>
      <c r="L800" s="42" cm="1">
        <f t="array" ref="L800">_xlfn.IFS(K800&gt;300000,0.47,K800&gt;60000,0.45,K800&gt;35200,0.3,K800&gt;20200,0.24,K800&gt;=0,0.19)</f>
        <v>0.45</v>
      </c>
      <c r="M800" s="40">
        <f t="shared" si="50"/>
        <v>53996.800000000003</v>
      </c>
      <c r="N800" s="28">
        <f t="shared" si="51"/>
        <v>1126373.2480000001</v>
      </c>
      <c r="O800" s="28">
        <f t="shared" si="52"/>
        <v>1477029.7806453193</v>
      </c>
      <c r="P800">
        <v>22</v>
      </c>
      <c r="Q800" t="s">
        <v>72</v>
      </c>
      <c r="R800" t="s">
        <v>677</v>
      </c>
    </row>
    <row r="801" spans="1:18" x14ac:dyDescent="0.45">
      <c r="A801">
        <v>1727</v>
      </c>
      <c r="B801" t="s">
        <v>1966</v>
      </c>
      <c r="C801" t="s">
        <v>2073</v>
      </c>
      <c r="D801" t="s">
        <v>1961</v>
      </c>
      <c r="E801">
        <v>20</v>
      </c>
      <c r="H801" s="11">
        <v>1600</v>
      </c>
      <c r="J801" s="41">
        <v>83200</v>
      </c>
      <c r="K801" s="40">
        <f t="shared" si="49"/>
        <v>98176</v>
      </c>
      <c r="L801" s="42" cm="1">
        <f t="array" ref="L801">_xlfn.IFS(K801&gt;300000,0.47,K801&gt;60000,0.45,K801&gt;35200,0.3,K801&gt;20200,0.24,K801&gt;=0,0.19)</f>
        <v>0.45</v>
      </c>
      <c r="M801" s="40">
        <f t="shared" si="50"/>
        <v>53996.800000000003</v>
      </c>
      <c r="N801" s="28">
        <f t="shared" si="51"/>
        <v>1126373.2480000001</v>
      </c>
      <c r="O801" s="28">
        <f t="shared" si="52"/>
        <v>1477029.7806453193</v>
      </c>
      <c r="P801">
        <v>24</v>
      </c>
      <c r="Q801" t="s">
        <v>33</v>
      </c>
      <c r="R801" t="s">
        <v>994</v>
      </c>
    </row>
    <row r="802" spans="1:18" x14ac:dyDescent="0.45">
      <c r="A802">
        <v>1752</v>
      </c>
      <c r="B802" t="s">
        <v>1966</v>
      </c>
      <c r="C802" t="s">
        <v>2074</v>
      </c>
      <c r="D802" t="s">
        <v>842</v>
      </c>
      <c r="E802">
        <v>22</v>
      </c>
      <c r="H802" s="11">
        <v>1600</v>
      </c>
      <c r="J802" s="41">
        <v>83200</v>
      </c>
      <c r="K802" s="40">
        <f t="shared" si="49"/>
        <v>98176</v>
      </c>
      <c r="L802" s="42" cm="1">
        <f t="array" ref="L802">_xlfn.IFS(K802&gt;300000,0.47,K802&gt;60000,0.45,K802&gt;35200,0.3,K802&gt;20200,0.24,K802&gt;=0,0.19)</f>
        <v>0.45</v>
      </c>
      <c r="M802" s="40">
        <f t="shared" si="50"/>
        <v>53996.800000000003</v>
      </c>
      <c r="N802" s="28">
        <f t="shared" si="51"/>
        <v>1126373.2480000001</v>
      </c>
      <c r="O802" s="28">
        <f t="shared" si="52"/>
        <v>1477029.7806453193</v>
      </c>
      <c r="P802">
        <v>24</v>
      </c>
      <c r="Q802" t="s">
        <v>66</v>
      </c>
      <c r="R802" t="s">
        <v>677</v>
      </c>
    </row>
    <row r="803" spans="1:18" x14ac:dyDescent="0.45">
      <c r="A803">
        <v>1753</v>
      </c>
      <c r="B803" t="s">
        <v>1966</v>
      </c>
      <c r="C803" t="s">
        <v>2074</v>
      </c>
      <c r="D803" t="s">
        <v>2232</v>
      </c>
      <c r="E803">
        <v>23</v>
      </c>
      <c r="H803" s="11">
        <v>1600</v>
      </c>
      <c r="J803" s="41">
        <v>83200</v>
      </c>
      <c r="K803" s="40">
        <f t="shared" si="49"/>
        <v>98176</v>
      </c>
      <c r="L803" s="42" cm="1">
        <f t="array" ref="L803">_xlfn.IFS(K803&gt;300000,0.47,K803&gt;60000,0.45,K803&gt;35200,0.3,K803&gt;20200,0.24,K803&gt;=0,0.19)</f>
        <v>0.45</v>
      </c>
      <c r="M803" s="40">
        <f t="shared" si="50"/>
        <v>53996.800000000003</v>
      </c>
      <c r="N803" s="28">
        <f t="shared" si="51"/>
        <v>1126373.2480000001</v>
      </c>
      <c r="O803" s="28">
        <f t="shared" si="52"/>
        <v>1477029.7806453193</v>
      </c>
      <c r="P803">
        <v>22</v>
      </c>
      <c r="Q803" t="s">
        <v>28</v>
      </c>
      <c r="R803" t="s">
        <v>677</v>
      </c>
    </row>
    <row r="804" spans="1:18" x14ac:dyDescent="0.45">
      <c r="A804">
        <v>1660</v>
      </c>
      <c r="B804" t="s">
        <v>1966</v>
      </c>
      <c r="C804" t="s">
        <v>2070</v>
      </c>
      <c r="D804" t="s">
        <v>2166</v>
      </c>
      <c r="E804">
        <v>27</v>
      </c>
      <c r="H804" s="11">
        <v>1500</v>
      </c>
      <c r="J804" s="41">
        <v>78000</v>
      </c>
      <c r="K804" s="40">
        <f t="shared" si="49"/>
        <v>92040</v>
      </c>
      <c r="L804" s="42" cm="1">
        <f t="array" ref="L804">_xlfn.IFS(K804&gt;300000,0.47,K804&gt;60000,0.45,K804&gt;35200,0.3,K804&gt;20200,0.24,K804&gt;=0,0.19)</f>
        <v>0.45</v>
      </c>
      <c r="M804" s="40">
        <f t="shared" si="50"/>
        <v>50622.000000000007</v>
      </c>
      <c r="N804" s="28">
        <f t="shared" si="51"/>
        <v>1055974.9200000002</v>
      </c>
      <c r="O804" s="28">
        <f t="shared" si="52"/>
        <v>1384715.4193549869</v>
      </c>
      <c r="P804">
        <v>22</v>
      </c>
      <c r="Q804" t="s">
        <v>62</v>
      </c>
      <c r="R804" t="s">
        <v>677</v>
      </c>
    </row>
    <row r="805" spans="1:18" x14ac:dyDescent="0.45">
      <c r="A805">
        <v>1705</v>
      </c>
      <c r="B805" t="s">
        <v>1966</v>
      </c>
      <c r="C805" t="s">
        <v>2072</v>
      </c>
      <c r="D805" t="s">
        <v>2210</v>
      </c>
      <c r="E805">
        <v>20</v>
      </c>
      <c r="H805" s="11">
        <v>1500</v>
      </c>
      <c r="J805" s="41">
        <v>78000</v>
      </c>
      <c r="K805" s="40">
        <f t="shared" si="49"/>
        <v>92040</v>
      </c>
      <c r="L805" s="42" cm="1">
        <f t="array" ref="L805">_xlfn.IFS(K805&gt;300000,0.47,K805&gt;60000,0.45,K805&gt;35200,0.3,K805&gt;20200,0.24,K805&gt;=0,0.19)</f>
        <v>0.45</v>
      </c>
      <c r="M805" s="40">
        <f t="shared" si="50"/>
        <v>50622.000000000007</v>
      </c>
      <c r="N805" s="28">
        <f t="shared" si="51"/>
        <v>1055974.9200000002</v>
      </c>
      <c r="O805" s="28">
        <f t="shared" si="52"/>
        <v>1384715.4193549869</v>
      </c>
      <c r="P805">
        <v>21</v>
      </c>
      <c r="Q805" t="s">
        <v>1041</v>
      </c>
      <c r="R805" t="s">
        <v>677</v>
      </c>
    </row>
    <row r="806" spans="1:18" x14ac:dyDescent="0.45">
      <c r="A806">
        <v>1754</v>
      </c>
      <c r="B806" t="s">
        <v>1966</v>
      </c>
      <c r="C806" t="s">
        <v>2074</v>
      </c>
      <c r="D806" t="s">
        <v>2233</v>
      </c>
      <c r="E806">
        <v>24</v>
      </c>
      <c r="H806" s="11">
        <v>1500</v>
      </c>
      <c r="J806" s="41">
        <v>78000</v>
      </c>
      <c r="K806" s="40">
        <f t="shared" si="49"/>
        <v>92040</v>
      </c>
      <c r="L806" s="42" cm="1">
        <f t="array" ref="L806">_xlfn.IFS(K806&gt;300000,0.47,K806&gt;60000,0.45,K806&gt;35200,0.3,K806&gt;20200,0.24,K806&gt;=0,0.19)</f>
        <v>0.45</v>
      </c>
      <c r="M806" s="40">
        <f t="shared" si="50"/>
        <v>50622.000000000007</v>
      </c>
      <c r="N806" s="28">
        <f t="shared" si="51"/>
        <v>1055974.9200000002</v>
      </c>
      <c r="O806" s="28">
        <f t="shared" si="52"/>
        <v>1384715.4193549869</v>
      </c>
      <c r="P806">
        <v>28</v>
      </c>
      <c r="Q806" t="s">
        <v>28</v>
      </c>
      <c r="R806" t="s">
        <v>2234</v>
      </c>
    </row>
    <row r="807" spans="1:18" x14ac:dyDescent="0.45">
      <c r="A807">
        <v>1777</v>
      </c>
      <c r="B807" t="s">
        <v>1966</v>
      </c>
      <c r="C807" t="s">
        <v>2262</v>
      </c>
      <c r="D807" t="s">
        <v>2257</v>
      </c>
      <c r="E807">
        <v>22</v>
      </c>
      <c r="H807" s="11">
        <v>1500</v>
      </c>
      <c r="J807" s="41">
        <v>78000</v>
      </c>
      <c r="K807" s="40">
        <f t="shared" si="49"/>
        <v>92040</v>
      </c>
      <c r="L807" s="42" cm="1">
        <f t="array" ref="L807">_xlfn.IFS(K807&gt;300000,0.47,K807&gt;60000,0.45,K807&gt;35200,0.3,K807&gt;20200,0.24,K807&gt;=0,0.19)</f>
        <v>0.45</v>
      </c>
      <c r="M807" s="40">
        <f t="shared" si="50"/>
        <v>50622.000000000007</v>
      </c>
      <c r="N807" s="28">
        <f t="shared" si="51"/>
        <v>1055974.9200000002</v>
      </c>
      <c r="O807" s="28">
        <f t="shared" si="52"/>
        <v>1384715.4193549869</v>
      </c>
      <c r="P807">
        <v>24</v>
      </c>
      <c r="Q807" t="s">
        <v>50</v>
      </c>
      <c r="R807" t="s">
        <v>677</v>
      </c>
    </row>
    <row r="808" spans="1:18" x14ac:dyDescent="0.45">
      <c r="A808">
        <v>1728</v>
      </c>
      <c r="B808" t="s">
        <v>1966</v>
      </c>
      <c r="C808" t="s">
        <v>2073</v>
      </c>
      <c r="D808" t="s">
        <v>1962</v>
      </c>
      <c r="E808">
        <v>21</v>
      </c>
      <c r="H808" s="11">
        <v>1400</v>
      </c>
      <c r="J808" s="41">
        <v>72800</v>
      </c>
      <c r="K808" s="40">
        <f t="shared" si="49"/>
        <v>85904</v>
      </c>
      <c r="L808" s="42" cm="1">
        <f t="array" ref="L808">_xlfn.IFS(K808&gt;300000,0.47,K808&gt;60000,0.45,K808&gt;35200,0.3,K808&gt;20200,0.24,K808&gt;=0,0.19)</f>
        <v>0.45</v>
      </c>
      <c r="M808" s="40">
        <f t="shared" si="50"/>
        <v>47247.200000000004</v>
      </c>
      <c r="N808" s="28">
        <f t="shared" si="51"/>
        <v>985576.59200000006</v>
      </c>
      <c r="O808" s="28">
        <f t="shared" si="52"/>
        <v>1292401.0580646545</v>
      </c>
      <c r="P808">
        <v>23</v>
      </c>
      <c r="Q808" t="s">
        <v>70</v>
      </c>
      <c r="R808" t="s">
        <v>677</v>
      </c>
    </row>
    <row r="809" spans="1:18" x14ac:dyDescent="0.45">
      <c r="A809">
        <v>1107</v>
      </c>
      <c r="B809" t="s">
        <v>790</v>
      </c>
      <c r="C809" t="s">
        <v>906</v>
      </c>
      <c r="D809" t="s">
        <v>940</v>
      </c>
      <c r="E809">
        <v>30</v>
      </c>
      <c r="H809" s="11">
        <v>1300</v>
      </c>
      <c r="I809">
        <v>32084</v>
      </c>
      <c r="J809" s="41">
        <v>67600</v>
      </c>
      <c r="K809" s="40">
        <f t="shared" si="49"/>
        <v>79768</v>
      </c>
      <c r="L809" s="42" cm="1">
        <f t="array" ref="L809">_xlfn.IFS(K809&gt;300000,0.47,K809&gt;60000,0.45,K809&gt;35200,0.3,K809&gt;20200,0.24,K809&gt;=0,0.19)</f>
        <v>0.45</v>
      </c>
      <c r="M809" s="40">
        <f t="shared" si="50"/>
        <v>43872.4</v>
      </c>
      <c r="N809" s="28">
        <f t="shared" si="51"/>
        <v>915178.26399999997</v>
      </c>
      <c r="O809" s="28">
        <f t="shared" si="52"/>
        <v>1200086.6967743218</v>
      </c>
      <c r="P809">
        <v>18</v>
      </c>
      <c r="Q809" t="s">
        <v>20</v>
      </c>
      <c r="R809" t="s">
        <v>797</v>
      </c>
    </row>
    <row r="810" spans="1:18" x14ac:dyDescent="0.45">
      <c r="A810">
        <v>1582</v>
      </c>
      <c r="B810" t="s">
        <v>790</v>
      </c>
      <c r="C810" t="s">
        <v>2063</v>
      </c>
      <c r="D810" t="s">
        <v>2062</v>
      </c>
      <c r="E810">
        <v>25</v>
      </c>
      <c r="H810" s="11">
        <v>1300</v>
      </c>
      <c r="J810" s="41">
        <v>67600</v>
      </c>
      <c r="K810" s="40">
        <f t="shared" si="49"/>
        <v>79768</v>
      </c>
      <c r="L810" s="42" cm="1">
        <f t="array" ref="L810">_xlfn.IFS(K810&gt;300000,0.47,K810&gt;60000,0.45,K810&gt;35200,0.3,K810&gt;20200,0.24,K810&gt;=0,0.19)</f>
        <v>0.45</v>
      </c>
      <c r="M810" s="40">
        <f t="shared" si="50"/>
        <v>43872.4</v>
      </c>
      <c r="N810" s="28">
        <f t="shared" si="51"/>
        <v>915178.26399999997</v>
      </c>
      <c r="O810" s="28">
        <f t="shared" si="52"/>
        <v>1200086.6967743218</v>
      </c>
      <c r="P810">
        <v>30</v>
      </c>
      <c r="Q810" t="s">
        <v>61</v>
      </c>
      <c r="R810" t="s">
        <v>1265</v>
      </c>
    </row>
    <row r="811" spans="1:18" x14ac:dyDescent="0.45">
      <c r="A811">
        <v>1805</v>
      </c>
      <c r="B811" t="s">
        <v>1966</v>
      </c>
      <c r="C811" t="s">
        <v>1985</v>
      </c>
      <c r="D811" t="s">
        <v>2287</v>
      </c>
      <c r="E811">
        <v>25</v>
      </c>
      <c r="H811" s="11">
        <v>1300</v>
      </c>
      <c r="J811" s="41">
        <v>67600</v>
      </c>
      <c r="K811" s="40">
        <f t="shared" si="49"/>
        <v>79768</v>
      </c>
      <c r="L811" s="42" cm="1">
        <f t="array" ref="L811">_xlfn.IFS(K811&gt;300000,0.47,K811&gt;60000,0.45,K811&gt;35200,0.3,K811&gt;20200,0.24,K811&gt;=0,0.19)</f>
        <v>0.45</v>
      </c>
      <c r="M811" s="40">
        <f t="shared" si="50"/>
        <v>43872.4</v>
      </c>
      <c r="N811" s="28">
        <f t="shared" si="51"/>
        <v>915178.26399999997</v>
      </c>
      <c r="O811" s="28">
        <f t="shared" si="52"/>
        <v>1200086.6967743218</v>
      </c>
      <c r="P811">
        <v>22</v>
      </c>
      <c r="Q811" t="s">
        <v>17</v>
      </c>
      <c r="R811" t="s">
        <v>677</v>
      </c>
    </row>
    <row r="812" spans="1:18" x14ac:dyDescent="0.45">
      <c r="A812">
        <v>1779</v>
      </c>
      <c r="B812" t="s">
        <v>1966</v>
      </c>
      <c r="C812" t="s">
        <v>2262</v>
      </c>
      <c r="D812" t="s">
        <v>2259</v>
      </c>
      <c r="E812">
        <v>24</v>
      </c>
      <c r="H812" s="11">
        <v>900</v>
      </c>
      <c r="J812" s="41">
        <v>46800</v>
      </c>
      <c r="K812" s="40">
        <f t="shared" si="49"/>
        <v>55224</v>
      </c>
      <c r="L812" s="42" cm="1">
        <f t="array" ref="L812">_xlfn.IFS(K812&gt;300000,0.47,K812&gt;60000,0.45,K812&gt;35200,0.3,K812&gt;20200,0.24,K812&gt;=0,0.19)</f>
        <v>0.3</v>
      </c>
      <c r="M812" s="40">
        <f t="shared" si="50"/>
        <v>38656.799999999996</v>
      </c>
      <c r="N812" s="28">
        <f t="shared" si="51"/>
        <v>806380.84799999988</v>
      </c>
      <c r="O812" s="28">
        <f t="shared" si="52"/>
        <v>1057419.0475074444</v>
      </c>
      <c r="P812">
        <v>31</v>
      </c>
      <c r="Q812" t="s">
        <v>28</v>
      </c>
      <c r="R812" t="s">
        <v>677</v>
      </c>
    </row>
    <row r="813" spans="1:18" x14ac:dyDescent="0.45">
      <c r="A813">
        <v>1778</v>
      </c>
      <c r="B813" t="s">
        <v>1966</v>
      </c>
      <c r="C813" t="s">
        <v>2262</v>
      </c>
      <c r="D813" t="s">
        <v>2258</v>
      </c>
      <c r="E813">
        <v>23</v>
      </c>
      <c r="H813" s="11">
        <v>1100</v>
      </c>
      <c r="J813" s="41">
        <v>57200</v>
      </c>
      <c r="K813" s="40">
        <f t="shared" si="49"/>
        <v>67496</v>
      </c>
      <c r="L813" s="42" cm="1">
        <f t="array" ref="L813">_xlfn.IFS(K813&gt;300000,0.47,K813&gt;60000,0.45,K813&gt;35200,0.3,K813&gt;20200,0.24,K813&gt;=0,0.19)</f>
        <v>0.45</v>
      </c>
      <c r="M813" s="40">
        <f t="shared" si="50"/>
        <v>37122.800000000003</v>
      </c>
      <c r="N813" s="28">
        <f t="shared" si="51"/>
        <v>774381.60800000001</v>
      </c>
      <c r="O813" s="28">
        <f t="shared" si="52"/>
        <v>1015457.974193657</v>
      </c>
      <c r="P813">
        <v>26</v>
      </c>
      <c r="Q813" t="s">
        <v>70</v>
      </c>
      <c r="R813" t="s">
        <v>677</v>
      </c>
    </row>
    <row r="814" spans="1:18" x14ac:dyDescent="0.45">
      <c r="A814">
        <v>1706</v>
      </c>
      <c r="B814" t="s">
        <v>1966</v>
      </c>
      <c r="C814" t="s">
        <v>2072</v>
      </c>
      <c r="D814" t="s">
        <v>2211</v>
      </c>
      <c r="E814">
        <v>21</v>
      </c>
      <c r="H814" s="11">
        <v>800</v>
      </c>
      <c r="J814" s="41">
        <v>41600</v>
      </c>
      <c r="K814" s="40">
        <f t="shared" si="49"/>
        <v>49088</v>
      </c>
      <c r="L814" s="42" cm="1">
        <f t="array" ref="L814">_xlfn.IFS(K814&gt;300000,0.47,K814&gt;60000,0.45,K814&gt;35200,0.3,K814&gt;20200,0.24,K814&gt;=0,0.19)</f>
        <v>0.3</v>
      </c>
      <c r="M814" s="40">
        <f t="shared" si="50"/>
        <v>34361.599999999999</v>
      </c>
      <c r="N814" s="28">
        <f t="shared" si="51"/>
        <v>716782.97599999991</v>
      </c>
      <c r="O814" s="28">
        <f t="shared" si="52"/>
        <v>939928.04222883948</v>
      </c>
      <c r="P814">
        <v>21</v>
      </c>
      <c r="Q814" t="s">
        <v>26</v>
      </c>
      <c r="R814" t="s">
        <v>677</v>
      </c>
    </row>
    <row r="815" spans="1:18" x14ac:dyDescent="0.45">
      <c r="A815">
        <v>1729</v>
      </c>
      <c r="B815" t="s">
        <v>1966</v>
      </c>
      <c r="C815" t="s">
        <v>2073</v>
      </c>
      <c r="D815" t="s">
        <v>1963</v>
      </c>
      <c r="E815">
        <v>22</v>
      </c>
      <c r="H815" s="11">
        <v>800</v>
      </c>
      <c r="J815" s="41">
        <v>41600</v>
      </c>
      <c r="K815" s="40">
        <f t="shared" si="49"/>
        <v>49088</v>
      </c>
      <c r="L815" s="42" cm="1">
        <f t="array" ref="L815">_xlfn.IFS(K815&gt;300000,0.47,K815&gt;60000,0.45,K815&gt;35200,0.3,K815&gt;20200,0.24,K815&gt;=0,0.19)</f>
        <v>0.3</v>
      </c>
      <c r="M815" s="40">
        <f t="shared" si="50"/>
        <v>34361.599999999999</v>
      </c>
      <c r="N815" s="28">
        <f t="shared" si="51"/>
        <v>716782.97599999991</v>
      </c>
      <c r="O815" s="28">
        <f t="shared" si="52"/>
        <v>939928.04222883948</v>
      </c>
      <c r="P815">
        <v>24</v>
      </c>
      <c r="Q815" t="s">
        <v>22</v>
      </c>
      <c r="R815" t="s">
        <v>317</v>
      </c>
    </row>
    <row r="816" spans="1:18" x14ac:dyDescent="0.45">
      <c r="A816">
        <v>1755</v>
      </c>
      <c r="B816" t="s">
        <v>1966</v>
      </c>
      <c r="C816" t="s">
        <v>2074</v>
      </c>
      <c r="D816" t="s">
        <v>2235</v>
      </c>
      <c r="E816">
        <v>25</v>
      </c>
      <c r="H816" s="11">
        <v>1000</v>
      </c>
      <c r="J816" s="41">
        <v>52000</v>
      </c>
      <c r="K816" s="40">
        <f t="shared" si="49"/>
        <v>61360</v>
      </c>
      <c r="L816" s="42" cm="1">
        <f t="array" ref="L816">_xlfn.IFS(K816&gt;300000,0.47,K816&gt;60000,0.45,K816&gt;35200,0.3,K816&gt;20200,0.24,K816&gt;=0,0.19)</f>
        <v>0.45</v>
      </c>
      <c r="M816" s="40">
        <f t="shared" si="50"/>
        <v>33748</v>
      </c>
      <c r="N816" s="28">
        <f t="shared" si="51"/>
        <v>703983.28</v>
      </c>
      <c r="O816" s="28">
        <f t="shared" si="52"/>
        <v>923143.61290332442</v>
      </c>
      <c r="P816">
        <v>23</v>
      </c>
      <c r="Q816" t="s">
        <v>28</v>
      </c>
      <c r="R816" t="s">
        <v>104</v>
      </c>
    </row>
    <row r="817" spans="1:18" x14ac:dyDescent="0.45">
      <c r="A817">
        <v>1633</v>
      </c>
      <c r="B817" t="s">
        <v>1966</v>
      </c>
      <c r="C817" t="s">
        <v>2069</v>
      </c>
      <c r="D817" t="s">
        <v>2136</v>
      </c>
      <c r="E817">
        <v>24</v>
      </c>
      <c r="H817" s="11">
        <v>560</v>
      </c>
      <c r="J817" s="41">
        <v>29120</v>
      </c>
      <c r="K817" s="40">
        <f t="shared" si="49"/>
        <v>34361.599999999999</v>
      </c>
      <c r="L817" s="42" cm="1">
        <f t="array" ref="L817">_xlfn.IFS(K817&gt;300000,0.47,K817&gt;60000,0.45,K817&gt;35200,0.3,K817&gt;20200,0.24,K817&gt;=0,0.19)</f>
        <v>0.24</v>
      </c>
      <c r="M817" s="40">
        <f t="shared" si="50"/>
        <v>26114.815999999999</v>
      </c>
      <c r="N817" s="28">
        <f t="shared" si="51"/>
        <v>544755.06175999995</v>
      </c>
      <c r="O817" s="28">
        <f t="shared" si="52"/>
        <v>714345.3120939181</v>
      </c>
      <c r="P817">
        <v>20</v>
      </c>
      <c r="Q817" t="s">
        <v>62</v>
      </c>
      <c r="R817" t="s">
        <v>677</v>
      </c>
    </row>
    <row r="818" spans="1:18" x14ac:dyDescent="0.45">
      <c r="A818">
        <v>1632</v>
      </c>
      <c r="B818" t="s">
        <v>1966</v>
      </c>
      <c r="C818" t="s">
        <v>2069</v>
      </c>
      <c r="D818" t="s">
        <v>2135</v>
      </c>
      <c r="E818">
        <v>23</v>
      </c>
      <c r="H818" s="11">
        <v>600</v>
      </c>
      <c r="J818" s="41">
        <v>31200</v>
      </c>
      <c r="K818" s="40">
        <f t="shared" si="49"/>
        <v>36816</v>
      </c>
      <c r="L818" s="42" cm="1">
        <f t="array" ref="L818">_xlfn.IFS(K818&gt;300000,0.47,K818&gt;60000,0.45,K818&gt;35200,0.3,K818&gt;20200,0.24,K818&gt;=0,0.19)</f>
        <v>0.3</v>
      </c>
      <c r="M818" s="40">
        <f t="shared" si="50"/>
        <v>25771.199999999997</v>
      </c>
      <c r="N818" s="28">
        <f t="shared" si="51"/>
        <v>537587.23199999996</v>
      </c>
      <c r="O818" s="28">
        <f t="shared" si="52"/>
        <v>704946.03167162952</v>
      </c>
      <c r="P818">
        <v>25</v>
      </c>
      <c r="Q818" t="s">
        <v>17</v>
      </c>
      <c r="R818" t="s">
        <v>812</v>
      </c>
    </row>
    <row r="819" spans="1:18" x14ac:dyDescent="0.45">
      <c r="A819">
        <v>1730</v>
      </c>
      <c r="B819" t="s">
        <v>1966</v>
      </c>
      <c r="C819" t="s">
        <v>2073</v>
      </c>
      <c r="D819" t="s">
        <v>1964</v>
      </c>
      <c r="E819">
        <v>23</v>
      </c>
      <c r="H819" s="11">
        <v>500</v>
      </c>
      <c r="J819" s="41">
        <v>26000</v>
      </c>
      <c r="K819" s="40">
        <f t="shared" si="49"/>
        <v>30680</v>
      </c>
      <c r="L819" s="42" cm="1">
        <f t="array" ref="L819">_xlfn.IFS(K819&gt;300000,0.47,K819&gt;60000,0.45,K819&gt;35200,0.3,K819&gt;20200,0.24,K819&gt;=0,0.19)</f>
        <v>0.24</v>
      </c>
      <c r="M819" s="40">
        <f t="shared" si="50"/>
        <v>23316.799999999999</v>
      </c>
      <c r="N819" s="28">
        <f t="shared" si="51"/>
        <v>486388.44799999997</v>
      </c>
      <c r="O819" s="28">
        <f t="shared" si="52"/>
        <v>637808.31436956965</v>
      </c>
      <c r="P819">
        <v>23</v>
      </c>
      <c r="Q819" t="s">
        <v>73</v>
      </c>
      <c r="R819" t="s">
        <v>677</v>
      </c>
    </row>
    <row r="820" spans="1:18" x14ac:dyDescent="0.45">
      <c r="A820">
        <v>1707</v>
      </c>
      <c r="B820" t="s">
        <v>1966</v>
      </c>
      <c r="C820" t="s">
        <v>2072</v>
      </c>
      <c r="D820" t="s">
        <v>2212</v>
      </c>
      <c r="E820">
        <v>22</v>
      </c>
      <c r="H820" s="11">
        <v>380</v>
      </c>
      <c r="J820" s="41">
        <v>19760</v>
      </c>
      <c r="K820" s="40">
        <f t="shared" si="49"/>
        <v>23316.799999999999</v>
      </c>
      <c r="L820" s="42" cm="1">
        <f t="array" ref="L820">_xlfn.IFS(K820&gt;300000,0.47,K820&gt;60000,0.45,K820&gt;35200,0.3,K820&gt;20200,0.24,K820&gt;=0,0.19)</f>
        <v>0.24</v>
      </c>
      <c r="M820" s="40">
        <f t="shared" si="50"/>
        <v>17720.768</v>
      </c>
      <c r="N820" s="28">
        <f t="shared" si="51"/>
        <v>369655.22048000002</v>
      </c>
      <c r="O820" s="28">
        <f t="shared" si="52"/>
        <v>484734.31892087293</v>
      </c>
      <c r="P820">
        <v>18</v>
      </c>
      <c r="Q820" t="s">
        <v>45</v>
      </c>
      <c r="R820" t="s">
        <v>2208</v>
      </c>
    </row>
    <row r="821" spans="1:18" x14ac:dyDescent="0.45">
      <c r="A821">
        <v>1275</v>
      </c>
      <c r="B821" t="s">
        <v>1966</v>
      </c>
      <c r="C821" t="s">
        <v>1111</v>
      </c>
      <c r="D821" t="s">
        <v>1139</v>
      </c>
      <c r="E821">
        <v>25</v>
      </c>
      <c r="H821" s="11">
        <v>300</v>
      </c>
      <c r="I821">
        <v>7404</v>
      </c>
      <c r="J821" s="41">
        <v>15600</v>
      </c>
      <c r="K821" s="40">
        <f t="shared" si="49"/>
        <v>18408</v>
      </c>
      <c r="L821" s="42" cm="1">
        <f t="array" ref="L821">_xlfn.IFS(K821&gt;300000,0.47,K821&gt;60000,0.45,K821&gt;35200,0.3,K821&gt;20200,0.24,K821&gt;=0,0.19)</f>
        <v>0.19</v>
      </c>
      <c r="M821" s="40">
        <f t="shared" si="50"/>
        <v>14910.480000000001</v>
      </c>
      <c r="N821" s="28">
        <f t="shared" si="51"/>
        <v>311032.6128</v>
      </c>
      <c r="O821" s="28">
        <f t="shared" si="52"/>
        <v>407861.63261001435</v>
      </c>
      <c r="P821">
        <v>18</v>
      </c>
      <c r="Q821" t="s">
        <v>62</v>
      </c>
      <c r="R821" t="s">
        <v>484</v>
      </c>
    </row>
    <row r="822" spans="1:18" x14ac:dyDescent="0.45">
      <c r="A822">
        <v>1276</v>
      </c>
      <c r="B822" t="s">
        <v>1966</v>
      </c>
      <c r="C822" t="s">
        <v>1111</v>
      </c>
      <c r="D822" t="s">
        <v>1140</v>
      </c>
      <c r="E822">
        <v>26</v>
      </c>
      <c r="H822" s="11">
        <v>250</v>
      </c>
      <c r="I822">
        <v>6170</v>
      </c>
      <c r="J822" s="41">
        <v>13000</v>
      </c>
      <c r="K822" s="40">
        <f t="shared" si="49"/>
        <v>15340</v>
      </c>
      <c r="L822" s="42" cm="1">
        <f t="array" ref="L822">_xlfn.IFS(K822&gt;300000,0.47,K822&gt;60000,0.45,K822&gt;35200,0.3,K822&gt;20200,0.24,K822&gt;=0,0.19)</f>
        <v>0.19</v>
      </c>
      <c r="M822" s="40">
        <f t="shared" si="50"/>
        <v>12425.400000000001</v>
      </c>
      <c r="N822" s="28">
        <f t="shared" si="51"/>
        <v>259193.84400000001</v>
      </c>
      <c r="O822" s="28">
        <f t="shared" si="52"/>
        <v>339884.69384167861</v>
      </c>
      <c r="P822">
        <v>23</v>
      </c>
      <c r="Q822" t="s">
        <v>67</v>
      </c>
      <c r="R822" t="s">
        <v>677</v>
      </c>
    </row>
    <row r="823" spans="1:18" x14ac:dyDescent="0.45">
      <c r="A823">
        <v>1806</v>
      </c>
      <c r="B823" t="s">
        <v>1966</v>
      </c>
      <c r="C823" t="s">
        <v>1985</v>
      </c>
      <c r="D823" t="s">
        <v>2288</v>
      </c>
      <c r="E823">
        <v>26</v>
      </c>
      <c r="H823" s="11">
        <v>230</v>
      </c>
      <c r="J823" s="41">
        <v>11960</v>
      </c>
      <c r="K823" s="40">
        <f t="shared" si="49"/>
        <v>14112.8</v>
      </c>
      <c r="L823" s="42" cm="1">
        <f t="array" ref="L823">_xlfn.IFS(K823&gt;300000,0.47,K823&gt;60000,0.45,K823&gt;35200,0.3,K823&gt;20200,0.24,K823&gt;=0,0.19)</f>
        <v>0.19</v>
      </c>
      <c r="M823" s="40">
        <f t="shared" si="50"/>
        <v>11431.368</v>
      </c>
      <c r="N823" s="28">
        <f t="shared" si="51"/>
        <v>238458.33648</v>
      </c>
      <c r="O823" s="28">
        <f t="shared" si="52"/>
        <v>312693.91833434429</v>
      </c>
      <c r="P823">
        <v>25</v>
      </c>
      <c r="Q823" t="s">
        <v>383</v>
      </c>
      <c r="R823" t="s">
        <v>1133</v>
      </c>
    </row>
    <row r="824" spans="1:18" x14ac:dyDescent="0.45">
      <c r="A824">
        <v>1780</v>
      </c>
      <c r="B824" t="s">
        <v>1966</v>
      </c>
      <c r="C824" t="s">
        <v>2262</v>
      </c>
      <c r="D824" t="s">
        <v>2260</v>
      </c>
      <c r="E824">
        <v>25</v>
      </c>
      <c r="H824" s="11">
        <v>220</v>
      </c>
      <c r="J824" s="41">
        <v>11440</v>
      </c>
      <c r="K824" s="40">
        <f t="shared" si="49"/>
        <v>13499.199999999999</v>
      </c>
      <c r="L824" s="42" cm="1">
        <f t="array" ref="L824">_xlfn.IFS(K824&gt;300000,0.47,K824&gt;60000,0.45,K824&gt;35200,0.3,K824&gt;20200,0.24,K824&gt;=0,0.19)</f>
        <v>0.19</v>
      </c>
      <c r="M824" s="40">
        <f t="shared" si="50"/>
        <v>10934.351999999999</v>
      </c>
      <c r="N824" s="28">
        <f t="shared" si="51"/>
        <v>228090.58271999998</v>
      </c>
      <c r="O824" s="28">
        <f t="shared" si="52"/>
        <v>299098.53058067709</v>
      </c>
      <c r="P824">
        <v>18</v>
      </c>
      <c r="Q824" t="s">
        <v>28</v>
      </c>
      <c r="R824" t="s">
        <v>2261</v>
      </c>
    </row>
    <row r="825" spans="1:18" x14ac:dyDescent="0.45">
      <c r="A825">
        <v>1032</v>
      </c>
      <c r="B825" t="s">
        <v>790</v>
      </c>
      <c r="C825" t="s">
        <v>824</v>
      </c>
      <c r="D825" t="s">
        <v>850</v>
      </c>
      <c r="E825">
        <v>25</v>
      </c>
      <c r="H825" s="11">
        <v>60</v>
      </c>
      <c r="I825">
        <v>1480.8</v>
      </c>
      <c r="J825" s="41">
        <v>3120</v>
      </c>
      <c r="K825" s="40">
        <f t="shared" si="49"/>
        <v>3681.6</v>
      </c>
      <c r="L825" s="42" cm="1">
        <f t="array" ref="L825">_xlfn.IFS(K825&gt;300000,0.47,K825&gt;60000,0.45,K825&gt;35200,0.3,K825&gt;20200,0.24,K825&gt;=0,0.19)</f>
        <v>0.19</v>
      </c>
      <c r="M825" s="40">
        <f t="shared" si="50"/>
        <v>2982.096</v>
      </c>
      <c r="N825" s="28">
        <f t="shared" si="51"/>
        <v>62206.522559999998</v>
      </c>
      <c r="O825" s="28">
        <f t="shared" si="52"/>
        <v>81572.326522002855</v>
      </c>
      <c r="P825">
        <v>17</v>
      </c>
      <c r="Q825" t="s">
        <v>33</v>
      </c>
      <c r="R825" t="s">
        <v>851</v>
      </c>
    </row>
  </sheetData>
  <autoFilter ref="Y2:AA36" xr:uid="{3EFAAE47-17E7-43AB-A021-C2FCA87CAC7E}">
    <sortState xmlns:xlrd2="http://schemas.microsoft.com/office/spreadsheetml/2017/richdata2" ref="Y3:AA36">
      <sortCondition ref="AA2:AA36"/>
    </sortState>
  </autoFilter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DF19-18E5-4C48-BDD7-4C109A6A3E05}">
  <dimension ref="A2:K31"/>
  <sheetViews>
    <sheetView workbookViewId="0">
      <selection activeCell="I25" sqref="I25"/>
    </sheetView>
  </sheetViews>
  <sheetFormatPr defaultRowHeight="14.25" x14ac:dyDescent="0.45"/>
  <cols>
    <col min="4" max="4" width="11.86328125" bestFit="1" customWidth="1"/>
    <col min="5" max="5" width="14.3984375" bestFit="1" customWidth="1"/>
  </cols>
  <sheetData>
    <row r="2" spans="1:11" x14ac:dyDescent="0.45">
      <c r="A2" t="s">
        <v>1903</v>
      </c>
      <c r="B2" t="s">
        <v>2029</v>
      </c>
      <c r="D2" s="2">
        <v>676000</v>
      </c>
      <c r="E2" s="5">
        <f>D2*$K$3</f>
        <v>13520000</v>
      </c>
      <c r="F2">
        <v>35</v>
      </c>
      <c r="G2" t="s">
        <v>28</v>
      </c>
      <c r="H2" t="s">
        <v>401</v>
      </c>
      <c r="K2" t="s">
        <v>2316</v>
      </c>
    </row>
    <row r="3" spans="1:11" x14ac:dyDescent="0.45">
      <c r="A3" t="s">
        <v>1904</v>
      </c>
      <c r="B3" t="s">
        <v>2299</v>
      </c>
      <c r="D3" s="2">
        <v>483600</v>
      </c>
      <c r="E3" s="5">
        <f t="shared" ref="E3:E31" si="0">D3*$K$3</f>
        <v>9672000</v>
      </c>
      <c r="F3">
        <v>31</v>
      </c>
      <c r="G3" t="s">
        <v>20</v>
      </c>
      <c r="H3" t="s">
        <v>299</v>
      </c>
      <c r="K3">
        <v>20</v>
      </c>
    </row>
    <row r="4" spans="1:11" x14ac:dyDescent="0.45">
      <c r="A4" t="s">
        <v>1905</v>
      </c>
      <c r="B4" t="s">
        <v>2032</v>
      </c>
      <c r="D4" s="2">
        <v>468000</v>
      </c>
      <c r="E4" s="5">
        <f t="shared" si="0"/>
        <v>9360000</v>
      </c>
      <c r="F4">
        <v>25</v>
      </c>
      <c r="G4" t="s">
        <v>105</v>
      </c>
      <c r="H4" t="s">
        <v>104</v>
      </c>
    </row>
    <row r="5" spans="1:11" x14ac:dyDescent="0.45">
      <c r="A5" t="s">
        <v>135</v>
      </c>
      <c r="B5" t="s">
        <v>2042</v>
      </c>
      <c r="D5" s="2">
        <v>416000</v>
      </c>
      <c r="E5" s="5">
        <f t="shared" si="0"/>
        <v>8320000</v>
      </c>
      <c r="F5">
        <v>24</v>
      </c>
      <c r="G5" t="s">
        <v>40</v>
      </c>
      <c r="H5" t="s">
        <v>18</v>
      </c>
    </row>
    <row r="6" spans="1:11" x14ac:dyDescent="0.45">
      <c r="A6" t="s">
        <v>1906</v>
      </c>
      <c r="B6" t="s">
        <v>2300</v>
      </c>
      <c r="D6" s="2">
        <v>384800</v>
      </c>
      <c r="E6" s="5">
        <f t="shared" si="0"/>
        <v>7696000</v>
      </c>
      <c r="F6">
        <v>28</v>
      </c>
      <c r="G6" t="s">
        <v>43</v>
      </c>
      <c r="H6" t="s">
        <v>18</v>
      </c>
    </row>
    <row r="7" spans="1:11" x14ac:dyDescent="0.45">
      <c r="A7" t="s">
        <v>1907</v>
      </c>
      <c r="B7" t="s">
        <v>2102</v>
      </c>
      <c r="D7" s="2">
        <v>379600</v>
      </c>
      <c r="E7" s="5">
        <f t="shared" si="0"/>
        <v>7592000</v>
      </c>
      <c r="F7">
        <v>31</v>
      </c>
      <c r="G7" t="s">
        <v>26</v>
      </c>
      <c r="H7" t="s">
        <v>147</v>
      </c>
    </row>
    <row r="8" spans="1:11" x14ac:dyDescent="0.45">
      <c r="A8" t="s">
        <v>1908</v>
      </c>
      <c r="B8" t="s">
        <v>2125</v>
      </c>
      <c r="D8" s="2">
        <v>374400</v>
      </c>
      <c r="E8" s="5">
        <f t="shared" si="0"/>
        <v>7488000</v>
      </c>
      <c r="F8">
        <v>28</v>
      </c>
      <c r="G8" t="s">
        <v>28</v>
      </c>
      <c r="H8" t="s">
        <v>401</v>
      </c>
    </row>
    <row r="9" spans="1:11" x14ac:dyDescent="0.45">
      <c r="A9" t="s">
        <v>1909</v>
      </c>
      <c r="B9" t="s">
        <v>2108</v>
      </c>
      <c r="D9" s="2">
        <v>312000</v>
      </c>
      <c r="E9" s="5">
        <f t="shared" si="0"/>
        <v>6240000</v>
      </c>
      <c r="F9">
        <v>26</v>
      </c>
      <c r="G9" t="s">
        <v>61</v>
      </c>
      <c r="H9" t="s">
        <v>299</v>
      </c>
    </row>
    <row r="10" spans="1:11" x14ac:dyDescent="0.45">
      <c r="A10" t="s">
        <v>1910</v>
      </c>
      <c r="B10" t="s">
        <v>1942</v>
      </c>
      <c r="D10" s="2">
        <v>286000</v>
      </c>
      <c r="E10" s="5">
        <f t="shared" si="0"/>
        <v>5720000</v>
      </c>
      <c r="F10">
        <v>31</v>
      </c>
      <c r="G10" t="s">
        <v>22</v>
      </c>
      <c r="H10" t="s">
        <v>104</v>
      </c>
    </row>
    <row r="11" spans="1:11" x14ac:dyDescent="0.45">
      <c r="A11" t="s">
        <v>1911</v>
      </c>
      <c r="B11" t="s">
        <v>2148</v>
      </c>
      <c r="D11" s="2">
        <v>254800</v>
      </c>
      <c r="E11" s="5">
        <f t="shared" si="0"/>
        <v>5096000</v>
      </c>
      <c r="F11">
        <v>20</v>
      </c>
      <c r="G11" t="s">
        <v>43</v>
      </c>
      <c r="H11" t="s">
        <v>401</v>
      </c>
    </row>
    <row r="12" spans="1:11" x14ac:dyDescent="0.45">
      <c r="A12" t="s">
        <v>1912</v>
      </c>
      <c r="B12" t="s">
        <v>2052</v>
      </c>
      <c r="D12" s="2">
        <v>234000</v>
      </c>
      <c r="E12" s="5">
        <f t="shared" si="0"/>
        <v>4680000</v>
      </c>
      <c r="F12">
        <v>22</v>
      </c>
      <c r="G12" t="s">
        <v>65</v>
      </c>
      <c r="H12" t="s">
        <v>401</v>
      </c>
    </row>
    <row r="13" spans="1:11" x14ac:dyDescent="0.45">
      <c r="A13" t="s">
        <v>1913</v>
      </c>
      <c r="B13" t="s">
        <v>2058</v>
      </c>
      <c r="D13" s="2">
        <v>171600</v>
      </c>
      <c r="E13" s="5">
        <f t="shared" si="0"/>
        <v>3432000</v>
      </c>
      <c r="F13">
        <v>25</v>
      </c>
      <c r="G13" t="s">
        <v>17</v>
      </c>
      <c r="H13" t="s">
        <v>401</v>
      </c>
    </row>
    <row r="14" spans="1:11" x14ac:dyDescent="0.45">
      <c r="A14" t="s">
        <v>1914</v>
      </c>
      <c r="B14" t="s">
        <v>2190</v>
      </c>
      <c r="D14" s="2">
        <v>98800</v>
      </c>
      <c r="E14" s="5">
        <f t="shared" si="0"/>
        <v>1976000</v>
      </c>
      <c r="F14">
        <v>30</v>
      </c>
      <c r="G14" t="s">
        <v>45</v>
      </c>
      <c r="H14" t="s">
        <v>401</v>
      </c>
    </row>
    <row r="15" spans="1:11" x14ac:dyDescent="0.45">
      <c r="A15" t="s">
        <v>1805</v>
      </c>
      <c r="B15" t="s">
        <v>2167</v>
      </c>
      <c r="D15" s="2">
        <v>78000</v>
      </c>
      <c r="E15" s="5">
        <f t="shared" si="0"/>
        <v>1560000</v>
      </c>
      <c r="F15">
        <v>19</v>
      </c>
      <c r="G15" t="s">
        <v>17</v>
      </c>
      <c r="H15" t="s">
        <v>401</v>
      </c>
    </row>
    <row r="16" spans="1:11" x14ac:dyDescent="0.45">
      <c r="A16" t="s">
        <v>1915</v>
      </c>
      <c r="B16" t="s">
        <v>2301</v>
      </c>
      <c r="D16" s="2">
        <v>42640</v>
      </c>
      <c r="E16" s="5">
        <f t="shared" si="0"/>
        <v>852800</v>
      </c>
      <c r="F16">
        <v>26</v>
      </c>
      <c r="G16" t="s">
        <v>50</v>
      </c>
      <c r="H16" t="s">
        <v>18</v>
      </c>
    </row>
    <row r="17" spans="1:8" x14ac:dyDescent="0.45">
      <c r="A17" t="s">
        <v>1916</v>
      </c>
      <c r="B17" t="s">
        <v>2302</v>
      </c>
      <c r="D17" s="2">
        <v>21840</v>
      </c>
      <c r="E17" s="5">
        <f t="shared" si="0"/>
        <v>436800</v>
      </c>
      <c r="F17">
        <v>27</v>
      </c>
      <c r="G17" t="s">
        <v>17</v>
      </c>
      <c r="H17" t="s">
        <v>34</v>
      </c>
    </row>
    <row r="18" spans="1:8" x14ac:dyDescent="0.45">
      <c r="A18" t="s">
        <v>1917</v>
      </c>
      <c r="B18" t="s">
        <v>2302</v>
      </c>
      <c r="D18" s="2">
        <v>21840</v>
      </c>
      <c r="E18" s="5">
        <f t="shared" si="0"/>
        <v>436800</v>
      </c>
      <c r="F18">
        <v>25</v>
      </c>
      <c r="G18" t="s">
        <v>69</v>
      </c>
      <c r="H18" t="s">
        <v>401</v>
      </c>
    </row>
    <row r="19" spans="1:8" x14ac:dyDescent="0.45">
      <c r="A19" t="s">
        <v>1918</v>
      </c>
      <c r="B19" t="s">
        <v>2303</v>
      </c>
      <c r="D19" s="2">
        <v>20280</v>
      </c>
      <c r="E19" s="5">
        <f t="shared" si="0"/>
        <v>405600</v>
      </c>
      <c r="F19">
        <v>21</v>
      </c>
      <c r="G19" t="s">
        <v>73</v>
      </c>
      <c r="H19" t="s">
        <v>401</v>
      </c>
    </row>
    <row r="20" spans="1:8" x14ac:dyDescent="0.45">
      <c r="A20" t="s">
        <v>1919</v>
      </c>
      <c r="B20" t="s">
        <v>2304</v>
      </c>
      <c r="D20" s="2">
        <v>13520</v>
      </c>
      <c r="E20" s="5">
        <f t="shared" si="0"/>
        <v>270400</v>
      </c>
      <c r="F20">
        <v>28</v>
      </c>
      <c r="G20" t="s">
        <v>68</v>
      </c>
      <c r="H20" t="s">
        <v>401</v>
      </c>
    </row>
    <row r="21" spans="1:8" x14ac:dyDescent="0.45">
      <c r="A21" t="s">
        <v>1920</v>
      </c>
      <c r="B21" t="s">
        <v>2304</v>
      </c>
      <c r="D21" s="2">
        <v>13520</v>
      </c>
      <c r="E21" s="5">
        <f t="shared" si="0"/>
        <v>270400</v>
      </c>
      <c r="F21">
        <v>25</v>
      </c>
      <c r="G21" t="s">
        <v>26</v>
      </c>
      <c r="H21" t="s">
        <v>104</v>
      </c>
    </row>
    <row r="22" spans="1:8" x14ac:dyDescent="0.45">
      <c r="A22" t="s">
        <v>1921</v>
      </c>
      <c r="B22" t="s">
        <v>2289</v>
      </c>
      <c r="D22" s="2">
        <v>11960</v>
      </c>
      <c r="E22" s="5">
        <f t="shared" si="0"/>
        <v>239200</v>
      </c>
      <c r="F22">
        <v>22</v>
      </c>
      <c r="G22" t="s">
        <v>33</v>
      </c>
      <c r="H22" t="s">
        <v>401</v>
      </c>
    </row>
    <row r="23" spans="1:8" x14ac:dyDescent="0.45">
      <c r="A23" t="s">
        <v>1922</v>
      </c>
      <c r="B23" t="s">
        <v>2305</v>
      </c>
      <c r="D23" s="2">
        <v>10400</v>
      </c>
      <c r="E23" s="5">
        <f t="shared" si="0"/>
        <v>208000</v>
      </c>
      <c r="F23">
        <v>20</v>
      </c>
      <c r="G23" t="s">
        <v>28</v>
      </c>
      <c r="H23" t="s">
        <v>401</v>
      </c>
    </row>
    <row r="24" spans="1:8" x14ac:dyDescent="0.45">
      <c r="A24" t="s">
        <v>1923</v>
      </c>
      <c r="B24" t="s">
        <v>2306</v>
      </c>
      <c r="D24" s="2">
        <v>9880</v>
      </c>
      <c r="E24" s="5">
        <f t="shared" si="0"/>
        <v>197600</v>
      </c>
      <c r="F24">
        <v>21</v>
      </c>
      <c r="G24" t="s">
        <v>66</v>
      </c>
      <c r="H24" t="s">
        <v>401</v>
      </c>
    </row>
    <row r="25" spans="1:8" x14ac:dyDescent="0.45">
      <c r="A25" t="s">
        <v>1924</v>
      </c>
      <c r="B25" t="s">
        <v>2307</v>
      </c>
      <c r="D25" s="2">
        <v>7280</v>
      </c>
      <c r="E25" s="5">
        <f t="shared" si="0"/>
        <v>145600</v>
      </c>
      <c r="F25">
        <v>19</v>
      </c>
      <c r="G25" t="s">
        <v>17</v>
      </c>
      <c r="H25" t="s">
        <v>401</v>
      </c>
    </row>
    <row r="26" spans="1:8" x14ac:dyDescent="0.45">
      <c r="A26" t="s">
        <v>1925</v>
      </c>
      <c r="B26" t="s">
        <v>2308</v>
      </c>
      <c r="D26" s="2">
        <v>6760</v>
      </c>
      <c r="E26" s="5">
        <f t="shared" si="0"/>
        <v>135200</v>
      </c>
      <c r="F26">
        <v>17</v>
      </c>
      <c r="G26" t="s">
        <v>45</v>
      </c>
      <c r="H26" t="s">
        <v>401</v>
      </c>
    </row>
    <row r="27" spans="1:8" x14ac:dyDescent="0.45">
      <c r="A27" t="s">
        <v>2309</v>
      </c>
      <c r="B27" t="s">
        <v>2308</v>
      </c>
      <c r="D27" s="2">
        <v>6760</v>
      </c>
      <c r="E27" s="5">
        <f t="shared" si="0"/>
        <v>135200</v>
      </c>
      <c r="F27">
        <v>21</v>
      </c>
      <c r="G27" t="s">
        <v>45</v>
      </c>
      <c r="H27" t="s">
        <v>401</v>
      </c>
    </row>
    <row r="28" spans="1:8" x14ac:dyDescent="0.45">
      <c r="A28" t="s">
        <v>2310</v>
      </c>
      <c r="B28" t="s">
        <v>2308</v>
      </c>
      <c r="D28" s="2">
        <v>6760</v>
      </c>
      <c r="E28" s="5">
        <f t="shared" si="0"/>
        <v>135200</v>
      </c>
      <c r="F28">
        <v>19</v>
      </c>
      <c r="G28" t="s">
        <v>45</v>
      </c>
      <c r="H28" t="s">
        <v>401</v>
      </c>
    </row>
    <row r="29" spans="1:8" x14ac:dyDescent="0.45">
      <c r="A29" t="s">
        <v>2311</v>
      </c>
      <c r="B29" t="s">
        <v>2312</v>
      </c>
      <c r="D29" s="2">
        <v>5720</v>
      </c>
      <c r="E29" s="5">
        <f t="shared" si="0"/>
        <v>114400</v>
      </c>
      <c r="F29">
        <v>17</v>
      </c>
      <c r="G29" t="s">
        <v>17</v>
      </c>
      <c r="H29" t="s">
        <v>401</v>
      </c>
    </row>
    <row r="30" spans="1:8" x14ac:dyDescent="0.45">
      <c r="A30" t="s">
        <v>2313</v>
      </c>
      <c r="B30" t="s">
        <v>2312</v>
      </c>
      <c r="D30" s="2">
        <v>5720</v>
      </c>
      <c r="E30" s="5">
        <f t="shared" si="0"/>
        <v>114400</v>
      </c>
      <c r="F30">
        <v>18</v>
      </c>
      <c r="G30" t="s">
        <v>45</v>
      </c>
      <c r="H30" t="s">
        <v>401</v>
      </c>
    </row>
    <row r="31" spans="1:8" x14ac:dyDescent="0.45">
      <c r="A31" t="s">
        <v>2314</v>
      </c>
      <c r="B31" t="s">
        <v>2315</v>
      </c>
      <c r="D31" s="2">
        <v>5200</v>
      </c>
      <c r="E31" s="5">
        <f t="shared" si="0"/>
        <v>104000</v>
      </c>
      <c r="F31">
        <v>18</v>
      </c>
      <c r="G31" t="s">
        <v>1513</v>
      </c>
      <c r="H31" t="s">
        <v>173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C5A3-672E-4314-A82F-770C4B300B52}">
  <dimension ref="A2:B23"/>
  <sheetViews>
    <sheetView workbookViewId="0">
      <selection activeCell="B12" sqref="B12"/>
    </sheetView>
  </sheetViews>
  <sheetFormatPr defaultRowHeight="14.25" x14ac:dyDescent="0.45"/>
  <sheetData>
    <row r="2" spans="1:2" x14ac:dyDescent="0.45">
      <c r="A2">
        <v>1</v>
      </c>
      <c r="B2" s="44" t="s">
        <v>2069</v>
      </c>
    </row>
    <row r="3" spans="1:2" x14ac:dyDescent="0.45">
      <c r="A3">
        <v>2</v>
      </c>
      <c r="B3" s="44" t="s">
        <v>1260</v>
      </c>
    </row>
    <row r="4" spans="1:2" x14ac:dyDescent="0.45">
      <c r="A4">
        <v>3</v>
      </c>
      <c r="B4" s="44" t="s">
        <v>1007</v>
      </c>
    </row>
    <row r="5" spans="1:2" x14ac:dyDescent="0.45">
      <c r="A5">
        <v>4</v>
      </c>
      <c r="B5" s="44" t="s">
        <v>2070</v>
      </c>
    </row>
    <row r="6" spans="1:2" x14ac:dyDescent="0.45">
      <c r="A6">
        <v>5</v>
      </c>
      <c r="B6" s="44" t="s">
        <v>2071</v>
      </c>
    </row>
    <row r="7" spans="1:2" x14ac:dyDescent="0.45">
      <c r="A7">
        <v>6</v>
      </c>
      <c r="B7" s="44" t="s">
        <v>2072</v>
      </c>
    </row>
    <row r="8" spans="1:2" x14ac:dyDescent="0.45">
      <c r="A8">
        <v>7</v>
      </c>
      <c r="B8" s="44" t="s">
        <v>2073</v>
      </c>
    </row>
    <row r="9" spans="1:2" x14ac:dyDescent="0.45">
      <c r="A9">
        <v>8</v>
      </c>
      <c r="B9" s="44" t="s">
        <v>2074</v>
      </c>
    </row>
    <row r="10" spans="1:2" x14ac:dyDescent="0.45">
      <c r="A10">
        <v>9</v>
      </c>
      <c r="B10" s="44" t="s">
        <v>2075</v>
      </c>
    </row>
    <row r="11" spans="1:2" x14ac:dyDescent="0.45">
      <c r="A11">
        <v>10</v>
      </c>
      <c r="B11" s="44" t="s">
        <v>1985</v>
      </c>
    </row>
    <row r="12" spans="1:2" x14ac:dyDescent="0.45">
      <c r="A12">
        <v>11</v>
      </c>
      <c r="B12" t="s">
        <v>2076</v>
      </c>
    </row>
    <row r="13" spans="1:2" x14ac:dyDescent="0.45">
      <c r="A13">
        <v>12</v>
      </c>
      <c r="B13" s="44" t="s">
        <v>1111</v>
      </c>
    </row>
    <row r="14" spans="1:2" x14ac:dyDescent="0.45">
      <c r="A14">
        <v>13</v>
      </c>
      <c r="B14" s="44" t="s">
        <v>1427</v>
      </c>
    </row>
    <row r="15" spans="1:2" x14ac:dyDescent="0.45">
      <c r="A15">
        <v>14</v>
      </c>
      <c r="B15" t="s">
        <v>2077</v>
      </c>
    </row>
    <row r="16" spans="1:2" x14ac:dyDescent="0.45">
      <c r="A16">
        <v>15</v>
      </c>
      <c r="B16" t="s">
        <v>2078</v>
      </c>
    </row>
    <row r="17" spans="1:2" x14ac:dyDescent="0.45">
      <c r="A17">
        <v>16</v>
      </c>
      <c r="B17" t="s">
        <v>2079</v>
      </c>
    </row>
    <row r="18" spans="1:2" x14ac:dyDescent="0.45">
      <c r="A18">
        <v>17</v>
      </c>
      <c r="B18" t="s">
        <v>2080</v>
      </c>
    </row>
    <row r="19" spans="1:2" x14ac:dyDescent="0.45">
      <c r="A19">
        <v>18</v>
      </c>
      <c r="B19" t="s">
        <v>2081</v>
      </c>
    </row>
    <row r="20" spans="1:2" x14ac:dyDescent="0.45">
      <c r="A20">
        <v>19</v>
      </c>
      <c r="B20" t="s">
        <v>2082</v>
      </c>
    </row>
    <row r="21" spans="1:2" x14ac:dyDescent="0.45">
      <c r="A21">
        <v>20</v>
      </c>
      <c r="B21" t="s">
        <v>2083</v>
      </c>
    </row>
    <row r="22" spans="1:2" x14ac:dyDescent="0.45">
      <c r="A22">
        <v>21</v>
      </c>
      <c r="B22" t="s">
        <v>2084</v>
      </c>
    </row>
    <row r="23" spans="1:2" x14ac:dyDescent="0.45">
      <c r="A23">
        <v>22</v>
      </c>
      <c r="B23" t="s">
        <v>2085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7053-931A-45A9-BE36-80AB566B8CDA}">
  <dimension ref="A1:F27"/>
  <sheetViews>
    <sheetView workbookViewId="0">
      <selection sqref="A1:F27"/>
    </sheetView>
  </sheetViews>
  <sheetFormatPr defaultRowHeight="14.25" x14ac:dyDescent="0.45"/>
  <sheetData>
    <row r="1" spans="1:6" x14ac:dyDescent="0.45">
      <c r="A1" t="s">
        <v>1261</v>
      </c>
      <c r="B1" t="s">
        <v>2086</v>
      </c>
      <c r="C1" t="s">
        <v>2087</v>
      </c>
      <c r="D1">
        <v>31</v>
      </c>
      <c r="E1" t="s">
        <v>955</v>
      </c>
      <c r="F1" t="s">
        <v>677</v>
      </c>
    </row>
    <row r="2" spans="1:6" x14ac:dyDescent="0.45">
      <c r="A2" t="s">
        <v>1262</v>
      </c>
      <c r="B2" t="s">
        <v>2064</v>
      </c>
      <c r="C2" t="s">
        <v>2065</v>
      </c>
      <c r="D2">
        <v>34</v>
      </c>
      <c r="E2" t="s">
        <v>950</v>
      </c>
      <c r="F2" t="s">
        <v>147</v>
      </c>
    </row>
    <row r="3" spans="1:6" x14ac:dyDescent="0.45">
      <c r="A3" t="s">
        <v>1263</v>
      </c>
      <c r="B3" t="s">
        <v>2088</v>
      </c>
      <c r="C3" t="s">
        <v>2089</v>
      </c>
      <c r="D3">
        <v>26</v>
      </c>
      <c r="E3" t="s">
        <v>958</v>
      </c>
      <c r="F3" t="s">
        <v>34</v>
      </c>
    </row>
    <row r="4" spans="1:6" x14ac:dyDescent="0.45">
      <c r="A4" t="s">
        <v>813</v>
      </c>
      <c r="B4" t="s">
        <v>2090</v>
      </c>
      <c r="C4" t="s">
        <v>2091</v>
      </c>
      <c r="D4">
        <v>31</v>
      </c>
      <c r="E4" t="s">
        <v>958</v>
      </c>
      <c r="F4" t="s">
        <v>677</v>
      </c>
    </row>
    <row r="5" spans="1:6" x14ac:dyDescent="0.45">
      <c r="A5" t="s">
        <v>1264</v>
      </c>
      <c r="B5" t="s">
        <v>2092</v>
      </c>
      <c r="C5" t="s">
        <v>2093</v>
      </c>
      <c r="D5">
        <v>28</v>
      </c>
      <c r="E5" t="s">
        <v>952</v>
      </c>
      <c r="F5" t="s">
        <v>1265</v>
      </c>
    </row>
    <row r="6" spans="1:6" x14ac:dyDescent="0.45">
      <c r="A6" t="s">
        <v>1266</v>
      </c>
      <c r="B6" t="s">
        <v>2092</v>
      </c>
      <c r="C6" t="s">
        <v>2093</v>
      </c>
      <c r="D6">
        <v>31</v>
      </c>
      <c r="E6" t="s">
        <v>28</v>
      </c>
      <c r="F6" t="s">
        <v>677</v>
      </c>
    </row>
    <row r="7" spans="1:6" x14ac:dyDescent="0.45">
      <c r="A7" t="s">
        <v>1267</v>
      </c>
      <c r="B7" t="s">
        <v>2092</v>
      </c>
      <c r="C7" t="s">
        <v>2093</v>
      </c>
      <c r="D7">
        <v>29</v>
      </c>
      <c r="E7" t="s">
        <v>955</v>
      </c>
      <c r="F7" t="s">
        <v>677</v>
      </c>
    </row>
    <row r="8" spans="1:6" x14ac:dyDescent="0.45">
      <c r="A8" t="s">
        <v>1114</v>
      </c>
      <c r="B8" t="s">
        <v>1933</v>
      </c>
      <c r="C8" t="s">
        <v>1934</v>
      </c>
      <c r="D8">
        <v>30</v>
      </c>
      <c r="E8" t="s">
        <v>952</v>
      </c>
      <c r="F8" t="s">
        <v>677</v>
      </c>
    </row>
    <row r="9" spans="1:6" x14ac:dyDescent="0.45">
      <c r="A9" t="s">
        <v>949</v>
      </c>
      <c r="B9" t="s">
        <v>2094</v>
      </c>
      <c r="C9" t="s">
        <v>2095</v>
      </c>
      <c r="D9">
        <v>24</v>
      </c>
      <c r="E9" t="s">
        <v>1218</v>
      </c>
      <c r="F9" t="s">
        <v>677</v>
      </c>
    </row>
    <row r="10" spans="1:6" x14ac:dyDescent="0.45">
      <c r="A10" t="s">
        <v>1268</v>
      </c>
      <c r="B10" t="s">
        <v>2032</v>
      </c>
      <c r="C10" t="s">
        <v>2033</v>
      </c>
      <c r="D10">
        <v>26</v>
      </c>
      <c r="E10" t="s">
        <v>943</v>
      </c>
      <c r="F10" t="s">
        <v>1269</v>
      </c>
    </row>
    <row r="11" spans="1:6" x14ac:dyDescent="0.45">
      <c r="A11" t="s">
        <v>1270</v>
      </c>
      <c r="B11" t="s">
        <v>2032</v>
      </c>
      <c r="C11" t="s">
        <v>2033</v>
      </c>
      <c r="D11">
        <v>29</v>
      </c>
      <c r="E11" t="s">
        <v>943</v>
      </c>
      <c r="F11" t="s">
        <v>677</v>
      </c>
    </row>
    <row r="12" spans="1:6" x14ac:dyDescent="0.45">
      <c r="A12" t="s">
        <v>1271</v>
      </c>
      <c r="B12" t="s">
        <v>2042</v>
      </c>
      <c r="C12" t="s">
        <v>2043</v>
      </c>
      <c r="D12">
        <v>31</v>
      </c>
      <c r="E12" t="s">
        <v>952</v>
      </c>
      <c r="F12" t="s">
        <v>677</v>
      </c>
    </row>
    <row r="13" spans="1:6" x14ac:dyDescent="0.45">
      <c r="A13" t="s">
        <v>1272</v>
      </c>
      <c r="B13" t="s">
        <v>2042</v>
      </c>
      <c r="C13" t="s">
        <v>2043</v>
      </c>
      <c r="D13">
        <v>34</v>
      </c>
      <c r="E13" t="s">
        <v>28</v>
      </c>
      <c r="F13" t="s">
        <v>677</v>
      </c>
    </row>
    <row r="14" spans="1:6" x14ac:dyDescent="0.45">
      <c r="A14" t="s">
        <v>1273</v>
      </c>
      <c r="B14" t="s">
        <v>2096</v>
      </c>
      <c r="C14" t="s">
        <v>2097</v>
      </c>
      <c r="D14">
        <v>23</v>
      </c>
      <c r="E14" t="s">
        <v>45</v>
      </c>
      <c r="F14" t="s">
        <v>106</v>
      </c>
    </row>
    <row r="15" spans="1:6" x14ac:dyDescent="0.45">
      <c r="A15" t="s">
        <v>1274</v>
      </c>
      <c r="B15" t="s">
        <v>2098</v>
      </c>
      <c r="C15" t="s">
        <v>2099</v>
      </c>
      <c r="D15">
        <v>27</v>
      </c>
      <c r="E15" t="s">
        <v>950</v>
      </c>
      <c r="F15" t="s">
        <v>677</v>
      </c>
    </row>
    <row r="16" spans="1:6" x14ac:dyDescent="0.45">
      <c r="A16" t="s">
        <v>1275</v>
      </c>
      <c r="B16" t="s">
        <v>2100</v>
      </c>
      <c r="C16" t="s">
        <v>2101</v>
      </c>
      <c r="D16">
        <v>25</v>
      </c>
      <c r="E16" t="s">
        <v>950</v>
      </c>
      <c r="F16" t="s">
        <v>677</v>
      </c>
    </row>
    <row r="17" spans="1:6" x14ac:dyDescent="0.45">
      <c r="A17" t="s">
        <v>1276</v>
      </c>
      <c r="B17" t="s">
        <v>2102</v>
      </c>
      <c r="C17" t="s">
        <v>2103</v>
      </c>
      <c r="D17">
        <v>23</v>
      </c>
      <c r="E17" t="s">
        <v>955</v>
      </c>
      <c r="F17" t="s">
        <v>677</v>
      </c>
    </row>
    <row r="18" spans="1:6" x14ac:dyDescent="0.45">
      <c r="A18" t="s">
        <v>1277</v>
      </c>
      <c r="B18" t="s">
        <v>1938</v>
      </c>
      <c r="C18" t="s">
        <v>1939</v>
      </c>
      <c r="D18">
        <v>23</v>
      </c>
      <c r="E18" t="s">
        <v>952</v>
      </c>
      <c r="F18" t="s">
        <v>677</v>
      </c>
    </row>
    <row r="19" spans="1:6" x14ac:dyDescent="0.45">
      <c r="A19" t="s">
        <v>1278</v>
      </c>
      <c r="B19" t="s">
        <v>1938</v>
      </c>
      <c r="C19" t="s">
        <v>1939</v>
      </c>
      <c r="D19">
        <v>21</v>
      </c>
      <c r="E19" t="s">
        <v>978</v>
      </c>
      <c r="F19" t="s">
        <v>886</v>
      </c>
    </row>
    <row r="20" spans="1:6" x14ac:dyDescent="0.45">
      <c r="A20" t="s">
        <v>1279</v>
      </c>
      <c r="B20" t="s">
        <v>2104</v>
      </c>
      <c r="C20" t="s">
        <v>2105</v>
      </c>
      <c r="D20">
        <v>29</v>
      </c>
      <c r="E20" t="s">
        <v>943</v>
      </c>
      <c r="F20" t="s">
        <v>677</v>
      </c>
    </row>
    <row r="21" spans="1:6" x14ac:dyDescent="0.45">
      <c r="A21" t="s">
        <v>855</v>
      </c>
      <c r="B21" t="s">
        <v>2106</v>
      </c>
      <c r="C21" t="s">
        <v>2107</v>
      </c>
      <c r="D21">
        <v>31</v>
      </c>
      <c r="E21" t="s">
        <v>958</v>
      </c>
      <c r="F21" t="s">
        <v>677</v>
      </c>
    </row>
    <row r="22" spans="1:6" x14ac:dyDescent="0.45">
      <c r="A22" t="s">
        <v>1280</v>
      </c>
      <c r="B22" t="s">
        <v>2108</v>
      </c>
      <c r="C22" t="s">
        <v>2109</v>
      </c>
      <c r="D22">
        <v>25</v>
      </c>
      <c r="E22" t="s">
        <v>958</v>
      </c>
      <c r="F22" t="s">
        <v>677</v>
      </c>
    </row>
    <row r="23" spans="1:6" x14ac:dyDescent="0.45">
      <c r="A23" t="s">
        <v>1281</v>
      </c>
      <c r="B23" t="s">
        <v>2048</v>
      </c>
      <c r="C23" t="s">
        <v>2049</v>
      </c>
      <c r="D23">
        <v>31</v>
      </c>
      <c r="E23" t="s">
        <v>962</v>
      </c>
      <c r="F23" t="s">
        <v>677</v>
      </c>
    </row>
    <row r="24" spans="1:6" x14ac:dyDescent="0.45">
      <c r="A24" t="s">
        <v>1282</v>
      </c>
      <c r="B24" t="s">
        <v>1944</v>
      </c>
      <c r="C24" t="s">
        <v>1945</v>
      </c>
      <c r="D24">
        <v>23</v>
      </c>
      <c r="E24" t="s">
        <v>962</v>
      </c>
      <c r="F24" t="s">
        <v>677</v>
      </c>
    </row>
    <row r="25" spans="1:6" x14ac:dyDescent="0.45">
      <c r="A25" t="s">
        <v>1283</v>
      </c>
      <c r="B25" t="s">
        <v>1951</v>
      </c>
      <c r="C25" t="s">
        <v>1952</v>
      </c>
      <c r="D25">
        <v>24</v>
      </c>
      <c r="E25" t="s">
        <v>958</v>
      </c>
      <c r="F25" t="s">
        <v>629</v>
      </c>
    </row>
    <row r="26" spans="1:6" x14ac:dyDescent="0.45">
      <c r="A26" t="s">
        <v>1284</v>
      </c>
      <c r="B26" t="s">
        <v>2060</v>
      </c>
      <c r="C26" t="s">
        <v>2061</v>
      </c>
      <c r="D26">
        <v>24</v>
      </c>
      <c r="E26" t="s">
        <v>943</v>
      </c>
      <c r="F26" t="s">
        <v>1285</v>
      </c>
    </row>
    <row r="27" spans="1:6" x14ac:dyDescent="0.45">
      <c r="A27" t="s">
        <v>1286</v>
      </c>
      <c r="B27" t="s">
        <v>2110</v>
      </c>
      <c r="C27" t="s">
        <v>2111</v>
      </c>
      <c r="D27">
        <v>24</v>
      </c>
      <c r="E27" t="s">
        <v>962</v>
      </c>
      <c r="F27" t="s">
        <v>677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D6E4-DBA6-4013-9C27-0005A111FC9D}">
  <dimension ref="A1:BO583"/>
  <sheetViews>
    <sheetView topLeftCell="N3" zoomScale="35" zoomScaleNormal="35" workbookViewId="0">
      <selection activeCell="BU101" sqref="BU101"/>
    </sheetView>
  </sheetViews>
  <sheetFormatPr defaultRowHeight="14.25" x14ac:dyDescent="0.45"/>
  <cols>
    <col min="3" max="3" width="11.59765625" bestFit="1" customWidth="1"/>
    <col min="8" max="8" width="11.59765625" bestFit="1" customWidth="1"/>
    <col min="13" max="13" width="12.6640625" bestFit="1" customWidth="1"/>
  </cols>
  <sheetData>
    <row r="1" spans="1:67" x14ac:dyDescent="0.45">
      <c r="C1" s="10" t="s">
        <v>2025</v>
      </c>
      <c r="H1" s="10" t="s">
        <v>2024</v>
      </c>
      <c r="M1" t="s">
        <v>2026</v>
      </c>
      <c r="P1" s="10" t="s">
        <v>2024</v>
      </c>
    </row>
    <row r="2" spans="1:67" x14ac:dyDescent="0.45">
      <c r="A2" t="s">
        <v>852</v>
      </c>
      <c r="C2" t="s">
        <v>2021</v>
      </c>
      <c r="D2" t="s">
        <v>1449</v>
      </c>
      <c r="F2" t="s">
        <v>791</v>
      </c>
      <c r="H2" t="s">
        <v>2021</v>
      </c>
      <c r="I2" t="s">
        <v>1449</v>
      </c>
      <c r="K2" t="s">
        <v>791</v>
      </c>
      <c r="M2" t="s">
        <v>2021</v>
      </c>
      <c r="N2" t="s">
        <v>1449</v>
      </c>
      <c r="P2" t="s">
        <v>2021</v>
      </c>
      <c r="Q2" t="s">
        <v>1449</v>
      </c>
    </row>
    <row r="3" spans="1:67" x14ac:dyDescent="0.45">
      <c r="A3" t="s">
        <v>852</v>
      </c>
      <c r="C3" s="44" t="s">
        <v>791</v>
      </c>
      <c r="D3">
        <f>COUNTIF($A$2:$A$353,C3)</f>
        <v>1</v>
      </c>
      <c r="F3" t="s">
        <v>791</v>
      </c>
      <c r="H3" s="44" t="s">
        <v>791</v>
      </c>
      <c r="I3">
        <f>COUNTIF($F$2:$F$230,H3)</f>
        <v>24</v>
      </c>
      <c r="K3" t="s">
        <v>791</v>
      </c>
      <c r="M3" s="44" t="s">
        <v>791</v>
      </c>
      <c r="N3">
        <f t="shared" ref="N3:N22" si="0">COUNTIF($K$2:$K$583,M3)</f>
        <v>25</v>
      </c>
      <c r="P3" t="s">
        <v>824</v>
      </c>
      <c r="Q3">
        <v>3</v>
      </c>
    </row>
    <row r="4" spans="1:67" x14ac:dyDescent="0.45">
      <c r="A4" t="s">
        <v>941</v>
      </c>
      <c r="C4" s="44" t="s">
        <v>879</v>
      </c>
      <c r="D4">
        <f t="shared" ref="D4:D22" si="1">COUNTIF($A$2:$A$353,C4)</f>
        <v>1</v>
      </c>
      <c r="F4" t="s">
        <v>791</v>
      </c>
      <c r="H4" s="44" t="s">
        <v>879</v>
      </c>
      <c r="I4">
        <f t="shared" ref="I4:I22" si="2">COUNTIF($F$2:$F$230,H4)</f>
        <v>20</v>
      </c>
      <c r="K4" t="s">
        <v>791</v>
      </c>
      <c r="M4" s="44" t="s">
        <v>879</v>
      </c>
      <c r="N4">
        <f t="shared" si="0"/>
        <v>21</v>
      </c>
      <c r="P4" t="s">
        <v>852</v>
      </c>
      <c r="Q4">
        <v>10</v>
      </c>
    </row>
    <row r="5" spans="1:67" x14ac:dyDescent="0.45">
      <c r="A5" t="s">
        <v>1061</v>
      </c>
      <c r="C5" s="44" t="s">
        <v>906</v>
      </c>
      <c r="D5">
        <f t="shared" si="1"/>
        <v>2</v>
      </c>
      <c r="F5" t="s">
        <v>879</v>
      </c>
      <c r="H5" s="44" t="s">
        <v>906</v>
      </c>
      <c r="I5">
        <f t="shared" si="2"/>
        <v>23</v>
      </c>
      <c r="K5" t="s">
        <v>879</v>
      </c>
      <c r="M5" s="44" t="s">
        <v>906</v>
      </c>
      <c r="N5">
        <f t="shared" si="0"/>
        <v>25</v>
      </c>
      <c r="P5" t="s">
        <v>879</v>
      </c>
      <c r="Q5">
        <v>20</v>
      </c>
    </row>
    <row r="6" spans="1:67" x14ac:dyDescent="0.45">
      <c r="A6" t="s">
        <v>1061</v>
      </c>
      <c r="C6" s="44" t="s">
        <v>852</v>
      </c>
      <c r="D6">
        <f t="shared" si="1"/>
        <v>14</v>
      </c>
      <c r="F6" t="s">
        <v>791</v>
      </c>
      <c r="H6" s="44" t="s">
        <v>852</v>
      </c>
      <c r="I6">
        <f t="shared" si="2"/>
        <v>10</v>
      </c>
      <c r="K6" t="s">
        <v>791</v>
      </c>
      <c r="M6" s="44" t="s">
        <v>852</v>
      </c>
      <c r="N6">
        <f t="shared" si="0"/>
        <v>24</v>
      </c>
      <c r="P6" t="s">
        <v>906</v>
      </c>
      <c r="Q6">
        <v>23</v>
      </c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O6" t="s">
        <v>2068</v>
      </c>
    </row>
    <row r="7" spans="1:67" x14ac:dyDescent="0.45">
      <c r="A7" t="s">
        <v>1141</v>
      </c>
      <c r="C7" s="44" t="s">
        <v>1287</v>
      </c>
      <c r="D7">
        <f t="shared" si="1"/>
        <v>0</v>
      </c>
      <c r="F7" t="s">
        <v>906</v>
      </c>
      <c r="H7" s="44" t="s">
        <v>1287</v>
      </c>
      <c r="I7">
        <f t="shared" si="2"/>
        <v>25</v>
      </c>
      <c r="K7" t="s">
        <v>906</v>
      </c>
      <c r="M7" s="44" t="s">
        <v>1287</v>
      </c>
      <c r="N7">
        <f t="shared" si="0"/>
        <v>25</v>
      </c>
      <c r="P7" t="s">
        <v>941</v>
      </c>
      <c r="Q7">
        <v>16</v>
      </c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</row>
    <row r="8" spans="1:67" x14ac:dyDescent="0.45">
      <c r="A8" t="s">
        <v>1141</v>
      </c>
      <c r="C8" s="44" t="s">
        <v>1061</v>
      </c>
      <c r="D8">
        <f t="shared" si="1"/>
        <v>15</v>
      </c>
      <c r="F8" t="s">
        <v>791</v>
      </c>
      <c r="H8" s="44" t="s">
        <v>1061</v>
      </c>
      <c r="I8">
        <f t="shared" si="2"/>
        <v>8</v>
      </c>
      <c r="K8" t="s">
        <v>791</v>
      </c>
      <c r="M8" s="44" t="s">
        <v>1061</v>
      </c>
      <c r="N8">
        <f t="shared" si="0"/>
        <v>23</v>
      </c>
      <c r="P8" t="s">
        <v>1371</v>
      </c>
      <c r="Q8">
        <v>1</v>
      </c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</row>
    <row r="9" spans="1:67" x14ac:dyDescent="0.45">
      <c r="A9" t="s">
        <v>1141</v>
      </c>
      <c r="C9" s="44" t="s">
        <v>941</v>
      </c>
      <c r="D9">
        <f t="shared" si="1"/>
        <v>9</v>
      </c>
      <c r="F9" t="s">
        <v>791</v>
      </c>
      <c r="H9" s="44" t="s">
        <v>941</v>
      </c>
      <c r="I9">
        <f t="shared" si="2"/>
        <v>16</v>
      </c>
      <c r="K9" t="s">
        <v>791</v>
      </c>
      <c r="M9" s="44" t="s">
        <v>941</v>
      </c>
      <c r="N9">
        <f t="shared" si="0"/>
        <v>25</v>
      </c>
      <c r="P9" t="s">
        <v>983</v>
      </c>
      <c r="Q9">
        <v>11</v>
      </c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</row>
    <row r="10" spans="1:67" x14ac:dyDescent="0.45">
      <c r="A10" t="s">
        <v>1234</v>
      </c>
      <c r="C10" s="44" t="s">
        <v>1316</v>
      </c>
      <c r="D10">
        <f t="shared" si="1"/>
        <v>12</v>
      </c>
      <c r="F10" t="s">
        <v>879</v>
      </c>
      <c r="H10" s="44" t="s">
        <v>1316</v>
      </c>
      <c r="I10">
        <f t="shared" si="2"/>
        <v>13</v>
      </c>
      <c r="K10" t="s">
        <v>879</v>
      </c>
      <c r="M10" s="44" t="s">
        <v>1316</v>
      </c>
      <c r="N10">
        <f t="shared" si="0"/>
        <v>25</v>
      </c>
      <c r="P10" t="s">
        <v>1401</v>
      </c>
      <c r="Q10">
        <v>5</v>
      </c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</row>
    <row r="11" spans="1:67" x14ac:dyDescent="0.45">
      <c r="A11" t="s">
        <v>1260</v>
      </c>
      <c r="C11" s="44" t="s">
        <v>983</v>
      </c>
      <c r="D11">
        <f t="shared" si="1"/>
        <v>10</v>
      </c>
      <c r="F11" t="s">
        <v>906</v>
      </c>
      <c r="H11" s="44" t="s">
        <v>983</v>
      </c>
      <c r="I11">
        <f t="shared" si="2"/>
        <v>11</v>
      </c>
      <c r="K11" t="s">
        <v>906</v>
      </c>
      <c r="M11" s="44" t="s">
        <v>983</v>
      </c>
      <c r="N11">
        <f t="shared" si="0"/>
        <v>21</v>
      </c>
      <c r="P11" t="s">
        <v>1033</v>
      </c>
      <c r="Q11">
        <v>6</v>
      </c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</row>
    <row r="12" spans="1:67" x14ac:dyDescent="0.45">
      <c r="A12" t="s">
        <v>983</v>
      </c>
      <c r="C12" s="44" t="s">
        <v>1234</v>
      </c>
      <c r="D12">
        <f t="shared" si="1"/>
        <v>4</v>
      </c>
      <c r="F12" t="s">
        <v>879</v>
      </c>
      <c r="H12" s="44" t="s">
        <v>1234</v>
      </c>
      <c r="I12">
        <f t="shared" si="2"/>
        <v>20</v>
      </c>
      <c r="K12" t="s">
        <v>879</v>
      </c>
      <c r="M12" s="44" t="s">
        <v>1234</v>
      </c>
      <c r="N12">
        <f t="shared" si="0"/>
        <v>24</v>
      </c>
      <c r="P12" t="s">
        <v>1061</v>
      </c>
      <c r="Q12">
        <v>8</v>
      </c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</row>
    <row r="13" spans="1:67" x14ac:dyDescent="0.45">
      <c r="A13" t="s">
        <v>1033</v>
      </c>
      <c r="C13" s="44" t="s">
        <v>1346</v>
      </c>
      <c r="D13">
        <f t="shared" si="1"/>
        <v>3</v>
      </c>
      <c r="F13" t="s">
        <v>791</v>
      </c>
      <c r="H13" s="44" t="s">
        <v>1346</v>
      </c>
      <c r="I13">
        <f t="shared" si="2"/>
        <v>22</v>
      </c>
      <c r="K13" t="s">
        <v>791</v>
      </c>
      <c r="M13" s="44" t="s">
        <v>1346</v>
      </c>
      <c r="N13">
        <f t="shared" si="0"/>
        <v>25</v>
      </c>
      <c r="P13" t="s">
        <v>1087</v>
      </c>
      <c r="Q13">
        <v>3</v>
      </c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</row>
    <row r="14" spans="1:67" x14ac:dyDescent="0.45">
      <c r="A14" t="s">
        <v>1033</v>
      </c>
      <c r="C14" s="44" t="s">
        <v>1401</v>
      </c>
      <c r="D14">
        <f t="shared" si="1"/>
        <v>20</v>
      </c>
      <c r="F14" t="s">
        <v>879</v>
      </c>
      <c r="H14" s="44" t="s">
        <v>1401</v>
      </c>
      <c r="I14">
        <f t="shared" si="2"/>
        <v>5</v>
      </c>
      <c r="K14" t="s">
        <v>879</v>
      </c>
      <c r="M14" s="44" t="s">
        <v>1401</v>
      </c>
      <c r="N14">
        <f t="shared" si="0"/>
        <v>25</v>
      </c>
      <c r="P14" t="s">
        <v>1141</v>
      </c>
      <c r="Q14">
        <v>7</v>
      </c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</row>
    <row r="15" spans="1:67" x14ac:dyDescent="0.45">
      <c r="A15" t="s">
        <v>1061</v>
      </c>
      <c r="C15" s="44" t="s">
        <v>1371</v>
      </c>
      <c r="D15">
        <f t="shared" si="1"/>
        <v>24</v>
      </c>
      <c r="F15" t="s">
        <v>906</v>
      </c>
      <c r="H15" s="44" t="s">
        <v>1371</v>
      </c>
      <c r="I15">
        <f t="shared" si="2"/>
        <v>1</v>
      </c>
      <c r="K15" t="s">
        <v>906</v>
      </c>
      <c r="M15" s="44" t="s">
        <v>1371</v>
      </c>
      <c r="N15">
        <f t="shared" si="0"/>
        <v>25</v>
      </c>
      <c r="P15" t="s">
        <v>1173</v>
      </c>
      <c r="Q15">
        <v>3</v>
      </c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</row>
    <row r="16" spans="1:67" x14ac:dyDescent="0.45">
      <c r="A16" t="s">
        <v>1061</v>
      </c>
      <c r="C16" s="44" t="s">
        <v>1141</v>
      </c>
      <c r="D16">
        <f t="shared" si="1"/>
        <v>18</v>
      </c>
      <c r="F16" t="s">
        <v>791</v>
      </c>
      <c r="H16" s="44" t="s">
        <v>1141</v>
      </c>
      <c r="I16">
        <f t="shared" si="2"/>
        <v>7</v>
      </c>
      <c r="K16" t="s">
        <v>791</v>
      </c>
      <c r="M16" s="44" t="s">
        <v>1141</v>
      </c>
      <c r="N16">
        <f t="shared" si="0"/>
        <v>25</v>
      </c>
      <c r="P16" t="s">
        <v>1203</v>
      </c>
      <c r="Q16">
        <v>3</v>
      </c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</row>
    <row r="17" spans="1:63" x14ac:dyDescent="0.45">
      <c r="A17" t="s">
        <v>1141</v>
      </c>
      <c r="C17" s="44" t="s">
        <v>1173</v>
      </c>
      <c r="D17">
        <f t="shared" si="1"/>
        <v>22</v>
      </c>
      <c r="F17" t="s">
        <v>906</v>
      </c>
      <c r="H17" s="44" t="s">
        <v>1173</v>
      </c>
      <c r="I17">
        <f t="shared" si="2"/>
        <v>3</v>
      </c>
      <c r="K17" t="s">
        <v>906</v>
      </c>
      <c r="M17" s="44" t="s">
        <v>1173</v>
      </c>
      <c r="N17">
        <f t="shared" si="0"/>
        <v>25</v>
      </c>
      <c r="P17" t="s">
        <v>2063</v>
      </c>
      <c r="Q17">
        <v>1</v>
      </c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</row>
    <row r="18" spans="1:63" x14ac:dyDescent="0.45">
      <c r="A18" t="s">
        <v>1203</v>
      </c>
      <c r="C18" s="44" t="s">
        <v>824</v>
      </c>
      <c r="D18">
        <f t="shared" si="1"/>
        <v>21</v>
      </c>
      <c r="F18" t="s">
        <v>791</v>
      </c>
      <c r="H18" s="44" t="s">
        <v>824</v>
      </c>
      <c r="I18">
        <f t="shared" si="2"/>
        <v>3</v>
      </c>
      <c r="K18" t="s">
        <v>791</v>
      </c>
      <c r="M18" s="44" t="s">
        <v>824</v>
      </c>
      <c r="N18">
        <f t="shared" si="0"/>
        <v>25</v>
      </c>
      <c r="P18" t="s">
        <v>791</v>
      </c>
      <c r="Q18">
        <v>24</v>
      </c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</row>
    <row r="19" spans="1:63" x14ac:dyDescent="0.45">
      <c r="A19" t="s">
        <v>1234</v>
      </c>
      <c r="C19" s="44" t="s">
        <v>1203</v>
      </c>
      <c r="D19">
        <f t="shared" si="1"/>
        <v>22</v>
      </c>
      <c r="F19" t="s">
        <v>852</v>
      </c>
      <c r="H19" s="44" t="s">
        <v>1203</v>
      </c>
      <c r="I19">
        <f t="shared" si="2"/>
        <v>3</v>
      </c>
      <c r="K19" t="s">
        <v>852</v>
      </c>
      <c r="M19" s="44" t="s">
        <v>1203</v>
      </c>
      <c r="N19">
        <f t="shared" si="0"/>
        <v>25</v>
      </c>
      <c r="P19" t="s">
        <v>1234</v>
      </c>
      <c r="Q19">
        <v>20</v>
      </c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</row>
    <row r="20" spans="1:63" x14ac:dyDescent="0.45">
      <c r="A20" t="s">
        <v>1401</v>
      </c>
      <c r="C20" s="44" t="s">
        <v>1087</v>
      </c>
      <c r="D20">
        <f t="shared" si="1"/>
        <v>21</v>
      </c>
      <c r="F20" t="s">
        <v>791</v>
      </c>
      <c r="H20" s="44" t="s">
        <v>1087</v>
      </c>
      <c r="I20">
        <f t="shared" si="2"/>
        <v>3</v>
      </c>
      <c r="K20" t="s">
        <v>791</v>
      </c>
      <c r="M20" s="44" t="s">
        <v>1087</v>
      </c>
      <c r="N20">
        <f t="shared" si="0"/>
        <v>24</v>
      </c>
      <c r="P20" t="s">
        <v>1287</v>
      </c>
      <c r="Q20">
        <v>25</v>
      </c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</row>
    <row r="21" spans="1:63" x14ac:dyDescent="0.45">
      <c r="A21" t="s">
        <v>824</v>
      </c>
      <c r="C21" s="44" t="s">
        <v>2063</v>
      </c>
      <c r="D21">
        <f t="shared" si="1"/>
        <v>24</v>
      </c>
      <c r="F21" t="s">
        <v>791</v>
      </c>
      <c r="H21" s="44" t="s">
        <v>2063</v>
      </c>
      <c r="I21">
        <f t="shared" si="2"/>
        <v>1</v>
      </c>
      <c r="K21" t="s">
        <v>791</v>
      </c>
      <c r="M21" s="44" t="s">
        <v>2063</v>
      </c>
      <c r="N21">
        <f t="shared" si="0"/>
        <v>25</v>
      </c>
      <c r="P21" t="s">
        <v>1316</v>
      </c>
      <c r="Q21">
        <v>13</v>
      </c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</row>
    <row r="22" spans="1:63" x14ac:dyDescent="0.45">
      <c r="A22" t="s">
        <v>824</v>
      </c>
      <c r="C22" s="44" t="s">
        <v>1033</v>
      </c>
      <c r="D22">
        <f t="shared" si="1"/>
        <v>19</v>
      </c>
      <c r="F22" t="s">
        <v>1287</v>
      </c>
      <c r="H22" s="44" t="s">
        <v>1033</v>
      </c>
      <c r="I22">
        <f t="shared" si="2"/>
        <v>6</v>
      </c>
      <c r="K22" t="s">
        <v>1287</v>
      </c>
      <c r="M22" s="44" t="s">
        <v>1033</v>
      </c>
      <c r="N22">
        <f t="shared" si="0"/>
        <v>25</v>
      </c>
      <c r="P22" t="s">
        <v>1346</v>
      </c>
      <c r="Q22">
        <v>22</v>
      </c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</row>
    <row r="23" spans="1:63" x14ac:dyDescent="0.45">
      <c r="A23" t="s">
        <v>852</v>
      </c>
      <c r="F23" t="s">
        <v>1061</v>
      </c>
      <c r="K23" t="s">
        <v>1061</v>
      </c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</row>
    <row r="24" spans="1:63" x14ac:dyDescent="0.45">
      <c r="A24" t="s">
        <v>983</v>
      </c>
      <c r="C24" t="s">
        <v>2022</v>
      </c>
      <c r="D24">
        <f>SUM(D3:D22)</f>
        <v>262</v>
      </c>
      <c r="F24" t="s">
        <v>906</v>
      </c>
      <c r="H24" t="s">
        <v>2023</v>
      </c>
      <c r="I24">
        <f>SUM(I3:I22)</f>
        <v>224</v>
      </c>
      <c r="K24" t="s">
        <v>906</v>
      </c>
      <c r="P24" s="10" t="s">
        <v>2025</v>
      </c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</row>
    <row r="25" spans="1:63" x14ac:dyDescent="0.45">
      <c r="A25" t="s">
        <v>983</v>
      </c>
      <c r="D25" s="7">
        <f>D24/I26</f>
        <v>0.53909465020576131</v>
      </c>
      <c r="F25" t="s">
        <v>906</v>
      </c>
      <c r="I25" s="7">
        <f>I24/I26</f>
        <v>0.46090534979423869</v>
      </c>
      <c r="K25" t="s">
        <v>906</v>
      </c>
      <c r="M25" t="s">
        <v>782</v>
      </c>
      <c r="N25">
        <f>SUM(N3:N22)</f>
        <v>487</v>
      </c>
      <c r="P25" t="s">
        <v>2021</v>
      </c>
      <c r="Q25" t="s">
        <v>1449</v>
      </c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</row>
    <row r="26" spans="1:63" x14ac:dyDescent="0.45">
      <c r="A26" t="s">
        <v>1007</v>
      </c>
      <c r="F26" t="s">
        <v>906</v>
      </c>
      <c r="I26">
        <f>SUM(I24+D24)</f>
        <v>486</v>
      </c>
      <c r="K26" t="s">
        <v>906</v>
      </c>
      <c r="P26" t="s">
        <v>824</v>
      </c>
      <c r="Q26">
        <v>22</v>
      </c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</row>
    <row r="27" spans="1:63" x14ac:dyDescent="0.45">
      <c r="A27" t="s">
        <v>1033</v>
      </c>
      <c r="F27" t="s">
        <v>906</v>
      </c>
      <c r="K27" t="s">
        <v>906</v>
      </c>
      <c r="P27" t="s">
        <v>852</v>
      </c>
      <c r="Q27">
        <v>14</v>
      </c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</row>
    <row r="28" spans="1:63" x14ac:dyDescent="0.45">
      <c r="A28" t="s">
        <v>1033</v>
      </c>
      <c r="F28" t="s">
        <v>879</v>
      </c>
      <c r="K28" t="s">
        <v>879</v>
      </c>
      <c r="P28" t="s">
        <v>879</v>
      </c>
      <c r="Q28">
        <v>1</v>
      </c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</row>
    <row r="29" spans="1:63" x14ac:dyDescent="0.45">
      <c r="A29" t="s">
        <v>1033</v>
      </c>
      <c r="F29" t="s">
        <v>791</v>
      </c>
      <c r="K29" t="s">
        <v>791</v>
      </c>
      <c r="P29" t="s">
        <v>906</v>
      </c>
      <c r="Q29">
        <v>2</v>
      </c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</row>
    <row r="30" spans="1:63" x14ac:dyDescent="0.45">
      <c r="A30" t="s">
        <v>1061</v>
      </c>
      <c r="F30" t="s">
        <v>791</v>
      </c>
      <c r="K30" t="s">
        <v>791</v>
      </c>
      <c r="P30" t="s">
        <v>941</v>
      </c>
      <c r="Q30">
        <v>9</v>
      </c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</row>
    <row r="31" spans="1:63" x14ac:dyDescent="0.45">
      <c r="A31" t="s">
        <v>1061</v>
      </c>
      <c r="F31" t="s">
        <v>791</v>
      </c>
      <c r="K31" t="s">
        <v>791</v>
      </c>
      <c r="P31" t="s">
        <v>1371</v>
      </c>
      <c r="Q31">
        <v>24</v>
      </c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</row>
    <row r="32" spans="1:63" x14ac:dyDescent="0.45">
      <c r="A32" t="s">
        <v>1087</v>
      </c>
      <c r="F32" t="s">
        <v>791</v>
      </c>
      <c r="K32" t="s">
        <v>791</v>
      </c>
      <c r="P32" t="s">
        <v>983</v>
      </c>
      <c r="Q32">
        <v>10</v>
      </c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</row>
    <row r="33" spans="1:63" x14ac:dyDescent="0.45">
      <c r="A33" t="s">
        <v>1087</v>
      </c>
      <c r="F33" t="s">
        <v>906</v>
      </c>
      <c r="K33" t="s">
        <v>906</v>
      </c>
      <c r="P33" t="s">
        <v>1401</v>
      </c>
      <c r="Q33">
        <v>20</v>
      </c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</row>
    <row r="34" spans="1:63" x14ac:dyDescent="0.45">
      <c r="A34" t="s">
        <v>1141</v>
      </c>
      <c r="F34" t="s">
        <v>852</v>
      </c>
      <c r="K34" t="s">
        <v>852</v>
      </c>
      <c r="P34" t="s">
        <v>1033</v>
      </c>
      <c r="Q34">
        <v>19</v>
      </c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</row>
    <row r="35" spans="1:63" x14ac:dyDescent="0.45">
      <c r="A35" t="s">
        <v>1346</v>
      </c>
      <c r="F35" t="s">
        <v>879</v>
      </c>
      <c r="K35" t="s">
        <v>879</v>
      </c>
      <c r="P35" t="s">
        <v>1061</v>
      </c>
      <c r="Q35">
        <v>15</v>
      </c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</row>
    <row r="36" spans="1:63" x14ac:dyDescent="0.45">
      <c r="A36" t="s">
        <v>1371</v>
      </c>
      <c r="F36" t="s">
        <v>879</v>
      </c>
      <c r="K36" t="s">
        <v>879</v>
      </c>
      <c r="P36" t="s">
        <v>1087</v>
      </c>
      <c r="Q36">
        <v>21</v>
      </c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</row>
    <row r="37" spans="1:63" x14ac:dyDescent="0.45">
      <c r="A37" t="s">
        <v>1371</v>
      </c>
      <c r="F37" t="s">
        <v>906</v>
      </c>
      <c r="K37" t="s">
        <v>906</v>
      </c>
      <c r="P37" t="s">
        <v>1141</v>
      </c>
      <c r="Q37">
        <v>18</v>
      </c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</row>
    <row r="38" spans="1:63" x14ac:dyDescent="0.45">
      <c r="A38" t="s">
        <v>852</v>
      </c>
      <c r="F38" t="s">
        <v>791</v>
      </c>
      <c r="K38" t="s">
        <v>791</v>
      </c>
      <c r="P38" t="s">
        <v>1173</v>
      </c>
      <c r="Q38">
        <v>22</v>
      </c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</row>
    <row r="39" spans="1:63" x14ac:dyDescent="0.45">
      <c r="A39" t="s">
        <v>906</v>
      </c>
      <c r="F39" t="s">
        <v>791</v>
      </c>
      <c r="K39" t="s">
        <v>791</v>
      </c>
      <c r="P39" t="s">
        <v>1203</v>
      </c>
      <c r="Q39">
        <v>22</v>
      </c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</row>
    <row r="40" spans="1:63" x14ac:dyDescent="0.45">
      <c r="A40" t="s">
        <v>983</v>
      </c>
      <c r="F40" t="s">
        <v>791</v>
      </c>
      <c r="K40" t="s">
        <v>791</v>
      </c>
      <c r="P40" t="s">
        <v>2063</v>
      </c>
      <c r="Q40">
        <v>24</v>
      </c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</row>
    <row r="41" spans="1:63" x14ac:dyDescent="0.45">
      <c r="A41" t="s">
        <v>1111</v>
      </c>
      <c r="F41" t="s">
        <v>791</v>
      </c>
      <c r="K41" t="s">
        <v>791</v>
      </c>
      <c r="P41" t="s">
        <v>791</v>
      </c>
      <c r="Q41">
        <v>1</v>
      </c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</row>
    <row r="42" spans="1:63" x14ac:dyDescent="0.45">
      <c r="A42" t="s">
        <v>1141</v>
      </c>
      <c r="F42" t="s">
        <v>941</v>
      </c>
      <c r="K42" t="s">
        <v>941</v>
      </c>
      <c r="P42" t="s">
        <v>1234</v>
      </c>
      <c r="Q42">
        <v>4</v>
      </c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</row>
    <row r="43" spans="1:63" x14ac:dyDescent="0.45">
      <c r="A43" t="s">
        <v>1141</v>
      </c>
      <c r="F43" t="s">
        <v>941</v>
      </c>
      <c r="K43" t="s">
        <v>941</v>
      </c>
      <c r="P43" t="s">
        <v>1287</v>
      </c>
      <c r="Q43">
        <v>0</v>
      </c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</row>
    <row r="44" spans="1:63" x14ac:dyDescent="0.45">
      <c r="A44" t="s">
        <v>1173</v>
      </c>
      <c r="F44" t="s">
        <v>906</v>
      </c>
      <c r="K44" t="s">
        <v>906</v>
      </c>
      <c r="P44" t="s">
        <v>1316</v>
      </c>
      <c r="Q44">
        <v>12</v>
      </c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</row>
    <row r="45" spans="1:63" x14ac:dyDescent="0.45">
      <c r="A45" t="s">
        <v>1203</v>
      </c>
      <c r="F45" t="s">
        <v>879</v>
      </c>
      <c r="K45" t="s">
        <v>879</v>
      </c>
      <c r="P45" t="s">
        <v>1346</v>
      </c>
      <c r="Q45">
        <v>3</v>
      </c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</row>
    <row r="46" spans="1:63" x14ac:dyDescent="0.45">
      <c r="A46" t="s">
        <v>1316</v>
      </c>
      <c r="F46" t="s">
        <v>1287</v>
      </c>
      <c r="K46" t="s">
        <v>1287</v>
      </c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</row>
    <row r="47" spans="1:63" x14ac:dyDescent="0.45">
      <c r="A47" t="s">
        <v>1401</v>
      </c>
      <c r="F47" t="s">
        <v>879</v>
      </c>
      <c r="K47" t="s">
        <v>879</v>
      </c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</row>
    <row r="48" spans="1:63" x14ac:dyDescent="0.45">
      <c r="A48" t="s">
        <v>1401</v>
      </c>
      <c r="F48" t="s">
        <v>791</v>
      </c>
      <c r="K48" t="s">
        <v>791</v>
      </c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</row>
    <row r="49" spans="1:63" x14ac:dyDescent="0.45">
      <c r="A49" t="s">
        <v>852</v>
      </c>
      <c r="F49" t="s">
        <v>791</v>
      </c>
      <c r="K49" t="s">
        <v>791</v>
      </c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</row>
    <row r="50" spans="1:63" x14ac:dyDescent="0.45">
      <c r="A50" t="s">
        <v>941</v>
      </c>
      <c r="F50" t="s">
        <v>906</v>
      </c>
      <c r="K50" t="s">
        <v>906</v>
      </c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</row>
    <row r="51" spans="1:63" x14ac:dyDescent="0.45">
      <c r="A51" t="s">
        <v>1061</v>
      </c>
      <c r="F51" t="s">
        <v>1316</v>
      </c>
      <c r="K51" t="s">
        <v>1316</v>
      </c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</row>
    <row r="52" spans="1:63" x14ac:dyDescent="0.45">
      <c r="A52" t="s">
        <v>1087</v>
      </c>
      <c r="F52" t="s">
        <v>906</v>
      </c>
      <c r="K52" t="s">
        <v>906</v>
      </c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</row>
    <row r="53" spans="1:63" x14ac:dyDescent="0.45">
      <c r="A53" t="s">
        <v>1087</v>
      </c>
      <c r="F53" t="s">
        <v>906</v>
      </c>
      <c r="K53" t="s">
        <v>906</v>
      </c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</row>
    <row r="54" spans="1:63" x14ac:dyDescent="0.45">
      <c r="A54" t="s">
        <v>1111</v>
      </c>
      <c r="F54" t="s">
        <v>906</v>
      </c>
      <c r="K54" t="s">
        <v>906</v>
      </c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</row>
    <row r="55" spans="1:63" x14ac:dyDescent="0.45">
      <c r="A55" t="s">
        <v>1141</v>
      </c>
      <c r="F55" t="s">
        <v>983</v>
      </c>
      <c r="K55" t="s">
        <v>983</v>
      </c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</row>
    <row r="56" spans="1:63" x14ac:dyDescent="0.45">
      <c r="A56" t="s">
        <v>1141</v>
      </c>
      <c r="F56" t="s">
        <v>852</v>
      </c>
      <c r="K56" t="s">
        <v>852</v>
      </c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</row>
    <row r="57" spans="1:63" x14ac:dyDescent="0.45">
      <c r="A57" t="s">
        <v>1141</v>
      </c>
      <c r="F57" t="s">
        <v>1234</v>
      </c>
      <c r="K57" t="s">
        <v>1234</v>
      </c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</row>
    <row r="58" spans="1:63" x14ac:dyDescent="0.45">
      <c r="A58" t="s">
        <v>1173</v>
      </c>
      <c r="F58" t="s">
        <v>1287</v>
      </c>
      <c r="K58" t="s">
        <v>1287</v>
      </c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</row>
    <row r="59" spans="1:63" x14ac:dyDescent="0.45">
      <c r="A59" t="s">
        <v>1203</v>
      </c>
      <c r="F59" t="s">
        <v>879</v>
      </c>
      <c r="K59" t="s">
        <v>879</v>
      </c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</row>
    <row r="60" spans="1:63" x14ac:dyDescent="0.45">
      <c r="A60" t="s">
        <v>1203</v>
      </c>
      <c r="F60" t="s">
        <v>879</v>
      </c>
      <c r="K60" t="s">
        <v>879</v>
      </c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</row>
    <row r="61" spans="1:63" x14ac:dyDescent="0.45">
      <c r="A61" t="s">
        <v>1260</v>
      </c>
      <c r="F61" t="s">
        <v>879</v>
      </c>
      <c r="K61" t="s">
        <v>879</v>
      </c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</row>
    <row r="62" spans="1:63" x14ac:dyDescent="0.45">
      <c r="A62" t="s">
        <v>1346</v>
      </c>
      <c r="F62" t="s">
        <v>879</v>
      </c>
      <c r="K62" t="s">
        <v>879</v>
      </c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</row>
    <row r="63" spans="1:63" x14ac:dyDescent="0.45">
      <c r="A63" t="s">
        <v>1371</v>
      </c>
      <c r="F63" t="s">
        <v>1316</v>
      </c>
      <c r="K63" t="s">
        <v>1316</v>
      </c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</row>
    <row r="64" spans="1:63" x14ac:dyDescent="0.45">
      <c r="A64" t="s">
        <v>1371</v>
      </c>
      <c r="F64" t="s">
        <v>1287</v>
      </c>
      <c r="K64" t="s">
        <v>1287</v>
      </c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</row>
    <row r="65" spans="1:63" x14ac:dyDescent="0.45">
      <c r="A65" t="s">
        <v>1401</v>
      </c>
      <c r="F65" t="s">
        <v>1033</v>
      </c>
      <c r="K65" t="s">
        <v>1033</v>
      </c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</row>
    <row r="66" spans="1:63" x14ac:dyDescent="0.45">
      <c r="A66" t="s">
        <v>1427</v>
      </c>
      <c r="F66" t="s">
        <v>1316</v>
      </c>
      <c r="K66" t="s">
        <v>1316</v>
      </c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</row>
    <row r="67" spans="1:63" x14ac:dyDescent="0.45">
      <c r="A67" t="s">
        <v>824</v>
      </c>
      <c r="F67" t="s">
        <v>1316</v>
      </c>
      <c r="K67" t="s">
        <v>1316</v>
      </c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</row>
    <row r="68" spans="1:63" x14ac:dyDescent="0.45">
      <c r="A68" t="s">
        <v>1061</v>
      </c>
      <c r="F68" t="s">
        <v>879</v>
      </c>
      <c r="K68" t="s">
        <v>879</v>
      </c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</row>
    <row r="69" spans="1:63" x14ac:dyDescent="0.45">
      <c r="A69" t="s">
        <v>1061</v>
      </c>
      <c r="F69" t="s">
        <v>1234</v>
      </c>
      <c r="K69" t="s">
        <v>1234</v>
      </c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</row>
    <row r="70" spans="1:63" x14ac:dyDescent="0.45">
      <c r="A70" t="s">
        <v>1087</v>
      </c>
      <c r="F70" t="s">
        <v>1287</v>
      </c>
      <c r="K70" t="s">
        <v>1287</v>
      </c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</row>
    <row r="71" spans="1:63" x14ac:dyDescent="0.45">
      <c r="A71" t="s">
        <v>1111</v>
      </c>
      <c r="F71" t="s">
        <v>879</v>
      </c>
      <c r="K71" t="s">
        <v>879</v>
      </c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</row>
    <row r="72" spans="1:63" x14ac:dyDescent="0.45">
      <c r="A72" t="s">
        <v>1111</v>
      </c>
      <c r="F72" t="s">
        <v>852</v>
      </c>
      <c r="K72" t="s">
        <v>852</v>
      </c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</row>
    <row r="73" spans="1:63" x14ac:dyDescent="0.45">
      <c r="A73" t="s">
        <v>1111</v>
      </c>
      <c r="F73" t="s">
        <v>906</v>
      </c>
      <c r="K73" t="s">
        <v>906</v>
      </c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</row>
    <row r="74" spans="1:63" x14ac:dyDescent="0.45">
      <c r="A74" t="s">
        <v>1141</v>
      </c>
      <c r="F74" t="s">
        <v>1287</v>
      </c>
      <c r="K74" t="s">
        <v>1287</v>
      </c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</row>
    <row r="75" spans="1:63" x14ac:dyDescent="0.45">
      <c r="A75" t="s">
        <v>1173</v>
      </c>
      <c r="F75" t="s">
        <v>791</v>
      </c>
      <c r="K75" t="s">
        <v>791</v>
      </c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</row>
    <row r="76" spans="1:63" x14ac:dyDescent="0.45">
      <c r="A76" t="s">
        <v>1203</v>
      </c>
      <c r="F76" t="s">
        <v>1061</v>
      </c>
      <c r="K76" t="s">
        <v>1061</v>
      </c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</row>
    <row r="77" spans="1:63" x14ac:dyDescent="0.45">
      <c r="A77" t="s">
        <v>1371</v>
      </c>
      <c r="F77" t="s">
        <v>879</v>
      </c>
      <c r="K77" t="s">
        <v>879</v>
      </c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</row>
    <row r="78" spans="1:63" x14ac:dyDescent="0.45">
      <c r="A78" t="s">
        <v>1401</v>
      </c>
      <c r="F78" t="s">
        <v>879</v>
      </c>
      <c r="K78" t="s">
        <v>879</v>
      </c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</row>
    <row r="79" spans="1:63" x14ac:dyDescent="0.45">
      <c r="A79" t="s">
        <v>1401</v>
      </c>
      <c r="F79" t="s">
        <v>906</v>
      </c>
      <c r="K79" t="s">
        <v>906</v>
      </c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</row>
    <row r="80" spans="1:63" x14ac:dyDescent="0.45">
      <c r="A80" t="s">
        <v>824</v>
      </c>
      <c r="F80" t="s">
        <v>906</v>
      </c>
      <c r="K80" t="s">
        <v>906</v>
      </c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</row>
    <row r="81" spans="1:63" x14ac:dyDescent="0.45">
      <c r="A81" t="s">
        <v>824</v>
      </c>
      <c r="F81" t="s">
        <v>1287</v>
      </c>
      <c r="K81" t="s">
        <v>1287</v>
      </c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</row>
    <row r="82" spans="1:63" x14ac:dyDescent="0.45">
      <c r="A82" t="s">
        <v>852</v>
      </c>
      <c r="F82" t="s">
        <v>1287</v>
      </c>
      <c r="K82" t="s">
        <v>1287</v>
      </c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</row>
    <row r="83" spans="1:63" x14ac:dyDescent="0.45">
      <c r="A83" t="s">
        <v>852</v>
      </c>
      <c r="F83" t="s">
        <v>1346</v>
      </c>
      <c r="K83" t="s">
        <v>1346</v>
      </c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</row>
    <row r="84" spans="1:63" x14ac:dyDescent="0.45">
      <c r="A84" t="s">
        <v>906</v>
      </c>
      <c r="F84" t="s">
        <v>1346</v>
      </c>
      <c r="K84" t="s">
        <v>1346</v>
      </c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</row>
    <row r="85" spans="1:63" x14ac:dyDescent="0.45">
      <c r="A85" t="s">
        <v>941</v>
      </c>
      <c r="F85" t="s">
        <v>1346</v>
      </c>
      <c r="K85" t="s">
        <v>1346</v>
      </c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</row>
    <row r="86" spans="1:63" x14ac:dyDescent="0.45">
      <c r="A86" t="s">
        <v>1007</v>
      </c>
      <c r="F86" t="s">
        <v>1346</v>
      </c>
      <c r="K86" t="s">
        <v>1346</v>
      </c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</row>
    <row r="87" spans="1:63" x14ac:dyDescent="0.45">
      <c r="A87" t="s">
        <v>1033</v>
      </c>
      <c r="F87" t="s">
        <v>1033</v>
      </c>
      <c r="K87" t="s">
        <v>1033</v>
      </c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</row>
    <row r="88" spans="1:63" x14ac:dyDescent="0.45">
      <c r="A88" t="s">
        <v>1087</v>
      </c>
      <c r="F88" t="s">
        <v>1316</v>
      </c>
      <c r="K88" t="s">
        <v>1316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</row>
    <row r="89" spans="1:63" x14ac:dyDescent="0.45">
      <c r="A89" t="s">
        <v>1087</v>
      </c>
      <c r="F89" t="s">
        <v>852</v>
      </c>
      <c r="K89" t="s">
        <v>852</v>
      </c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</row>
    <row r="90" spans="1:63" x14ac:dyDescent="0.45">
      <c r="A90" t="s">
        <v>1203</v>
      </c>
      <c r="F90" t="s">
        <v>1234</v>
      </c>
      <c r="K90" t="s">
        <v>1234</v>
      </c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</row>
    <row r="91" spans="1:63" x14ac:dyDescent="0.45">
      <c r="A91" t="s">
        <v>1203</v>
      </c>
      <c r="F91" t="s">
        <v>1287</v>
      </c>
      <c r="K91" t="s">
        <v>1287</v>
      </c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</row>
    <row r="92" spans="1:63" x14ac:dyDescent="0.45">
      <c r="A92" t="s">
        <v>1316</v>
      </c>
      <c r="F92" t="s">
        <v>1401</v>
      </c>
      <c r="K92" t="s">
        <v>1401</v>
      </c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</row>
    <row r="93" spans="1:63" ht="18" x14ac:dyDescent="0.55000000000000004">
      <c r="A93" t="s">
        <v>1316</v>
      </c>
      <c r="F93" t="s">
        <v>879</v>
      </c>
      <c r="K93" t="s">
        <v>879</v>
      </c>
      <c r="AJ93" s="34"/>
      <c r="AK93" s="34"/>
      <c r="AL93" s="38" t="s">
        <v>2006</v>
      </c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8" t="s">
        <v>2012</v>
      </c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</row>
    <row r="94" spans="1:63" ht="18" x14ac:dyDescent="0.55000000000000004">
      <c r="A94" t="s">
        <v>1371</v>
      </c>
      <c r="F94" t="s">
        <v>1234</v>
      </c>
      <c r="K94" t="s">
        <v>1234</v>
      </c>
      <c r="AJ94" s="34"/>
      <c r="AK94" s="34"/>
      <c r="AL94" s="37" t="s">
        <v>2007</v>
      </c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Z94" s="37" t="s">
        <v>2013</v>
      </c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</row>
    <row r="95" spans="1:63" ht="18" x14ac:dyDescent="0.55000000000000004">
      <c r="A95" t="s">
        <v>1371</v>
      </c>
      <c r="F95" t="s">
        <v>1287</v>
      </c>
      <c r="K95" t="s">
        <v>1287</v>
      </c>
      <c r="AJ95" s="34"/>
      <c r="AK95" s="34"/>
      <c r="AL95" s="36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7" t="s">
        <v>2008</v>
      </c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</row>
    <row r="96" spans="1:63" ht="18" x14ac:dyDescent="0.55000000000000004">
      <c r="A96" t="s">
        <v>824</v>
      </c>
      <c r="F96" t="s">
        <v>906</v>
      </c>
      <c r="K96" t="s">
        <v>906</v>
      </c>
      <c r="AJ96" s="34"/>
      <c r="AK96" s="34"/>
      <c r="AL96" s="38" t="s">
        <v>2011</v>
      </c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</row>
    <row r="97" spans="1:63" ht="18" x14ac:dyDescent="0.55000000000000004">
      <c r="A97" t="s">
        <v>852</v>
      </c>
      <c r="F97" t="s">
        <v>1234</v>
      </c>
      <c r="K97" t="s">
        <v>1234</v>
      </c>
      <c r="AJ97" s="34"/>
      <c r="AK97" s="34"/>
      <c r="AL97" s="37" t="s">
        <v>2009</v>
      </c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</row>
    <row r="98" spans="1:63" ht="18" x14ac:dyDescent="0.55000000000000004">
      <c r="A98" t="s">
        <v>1007</v>
      </c>
      <c r="F98" t="s">
        <v>941</v>
      </c>
      <c r="K98" t="s">
        <v>941</v>
      </c>
      <c r="AJ98" s="34"/>
      <c r="AK98" s="34"/>
      <c r="AL98" s="37" t="s">
        <v>2010</v>
      </c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</row>
    <row r="99" spans="1:63" x14ac:dyDescent="0.45">
      <c r="A99" t="s">
        <v>1007</v>
      </c>
      <c r="F99" t="s">
        <v>1287</v>
      </c>
      <c r="K99" t="s">
        <v>1287</v>
      </c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</row>
    <row r="100" spans="1:63" x14ac:dyDescent="0.45">
      <c r="A100" t="s">
        <v>1007</v>
      </c>
      <c r="F100" t="s">
        <v>1316</v>
      </c>
      <c r="K100" t="s">
        <v>1316</v>
      </c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</row>
    <row r="101" spans="1:63" x14ac:dyDescent="0.45">
      <c r="A101" t="s">
        <v>1111</v>
      </c>
      <c r="F101" t="s">
        <v>983</v>
      </c>
      <c r="K101" t="s">
        <v>983</v>
      </c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</row>
    <row r="102" spans="1:63" x14ac:dyDescent="0.45">
      <c r="A102" t="s">
        <v>1141</v>
      </c>
      <c r="F102" t="s">
        <v>1234</v>
      </c>
      <c r="K102" t="s">
        <v>1234</v>
      </c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</row>
    <row r="103" spans="1:63" x14ac:dyDescent="0.45">
      <c r="A103" t="s">
        <v>824</v>
      </c>
      <c r="F103" t="s">
        <v>1260</v>
      </c>
      <c r="K103" t="s">
        <v>1260</v>
      </c>
    </row>
    <row r="104" spans="1:63" x14ac:dyDescent="0.45">
      <c r="A104" t="s">
        <v>824</v>
      </c>
      <c r="F104" t="s">
        <v>1287</v>
      </c>
      <c r="K104" t="s">
        <v>1287</v>
      </c>
    </row>
    <row r="105" spans="1:63" x14ac:dyDescent="0.45">
      <c r="A105" t="s">
        <v>852</v>
      </c>
      <c r="F105" t="s">
        <v>1346</v>
      </c>
      <c r="K105" t="s">
        <v>1346</v>
      </c>
    </row>
    <row r="106" spans="1:63" x14ac:dyDescent="0.45">
      <c r="A106" t="s">
        <v>941</v>
      </c>
      <c r="F106" t="s">
        <v>1287</v>
      </c>
      <c r="K106" t="s">
        <v>1287</v>
      </c>
    </row>
    <row r="107" spans="1:63" x14ac:dyDescent="0.45">
      <c r="A107" t="s">
        <v>1033</v>
      </c>
      <c r="F107" t="s">
        <v>1316</v>
      </c>
      <c r="K107" t="s">
        <v>1316</v>
      </c>
    </row>
    <row r="108" spans="1:63" x14ac:dyDescent="0.45">
      <c r="A108" t="s">
        <v>1033</v>
      </c>
      <c r="F108" t="s">
        <v>1287</v>
      </c>
      <c r="K108" t="s">
        <v>1287</v>
      </c>
    </row>
    <row r="109" spans="1:63" x14ac:dyDescent="0.45">
      <c r="A109" t="s">
        <v>1061</v>
      </c>
      <c r="F109" t="s">
        <v>1371</v>
      </c>
      <c r="K109" t="s">
        <v>1371</v>
      </c>
    </row>
    <row r="110" spans="1:63" x14ac:dyDescent="0.45">
      <c r="A110" t="s">
        <v>1087</v>
      </c>
      <c r="F110" t="s">
        <v>1346</v>
      </c>
      <c r="K110" t="s">
        <v>1346</v>
      </c>
    </row>
    <row r="111" spans="1:63" x14ac:dyDescent="0.45">
      <c r="A111" t="s">
        <v>1111</v>
      </c>
      <c r="F111" t="s">
        <v>983</v>
      </c>
      <c r="K111" t="s">
        <v>983</v>
      </c>
    </row>
    <row r="112" spans="1:63" x14ac:dyDescent="0.45">
      <c r="A112" t="s">
        <v>1111</v>
      </c>
      <c r="F112" t="s">
        <v>1234</v>
      </c>
      <c r="K112" t="s">
        <v>1234</v>
      </c>
    </row>
    <row r="113" spans="1:11" x14ac:dyDescent="0.45">
      <c r="A113" t="s">
        <v>1141</v>
      </c>
      <c r="F113" t="s">
        <v>1287</v>
      </c>
      <c r="K113" t="s">
        <v>1287</v>
      </c>
    </row>
    <row r="114" spans="1:11" x14ac:dyDescent="0.45">
      <c r="A114" t="s">
        <v>1141</v>
      </c>
      <c r="F114" t="s">
        <v>1346</v>
      </c>
      <c r="K114" t="s">
        <v>1346</v>
      </c>
    </row>
    <row r="115" spans="1:11" x14ac:dyDescent="0.45">
      <c r="A115" t="s">
        <v>1173</v>
      </c>
      <c r="F115" t="s">
        <v>1401</v>
      </c>
      <c r="K115" t="s">
        <v>1401</v>
      </c>
    </row>
    <row r="116" spans="1:11" x14ac:dyDescent="0.45">
      <c r="A116" t="s">
        <v>1173</v>
      </c>
      <c r="F116" t="s">
        <v>941</v>
      </c>
      <c r="K116" t="s">
        <v>941</v>
      </c>
    </row>
    <row r="117" spans="1:11" x14ac:dyDescent="0.45">
      <c r="A117" t="s">
        <v>1203</v>
      </c>
      <c r="F117" t="s">
        <v>1234</v>
      </c>
      <c r="K117" t="s">
        <v>1234</v>
      </c>
    </row>
    <row r="118" spans="1:11" x14ac:dyDescent="0.45">
      <c r="A118" t="s">
        <v>1260</v>
      </c>
      <c r="F118" t="s">
        <v>1346</v>
      </c>
      <c r="K118" t="s">
        <v>1346</v>
      </c>
    </row>
    <row r="119" spans="1:11" x14ac:dyDescent="0.45">
      <c r="A119" t="s">
        <v>1260</v>
      </c>
      <c r="F119" t="s">
        <v>1061</v>
      </c>
      <c r="K119" t="s">
        <v>1061</v>
      </c>
    </row>
    <row r="120" spans="1:11" x14ac:dyDescent="0.45">
      <c r="A120" t="s">
        <v>1260</v>
      </c>
      <c r="F120" t="s">
        <v>1287</v>
      </c>
      <c r="K120" t="s">
        <v>1287</v>
      </c>
    </row>
    <row r="121" spans="1:11" x14ac:dyDescent="0.45">
      <c r="A121" t="s">
        <v>1371</v>
      </c>
      <c r="F121" t="s">
        <v>1346</v>
      </c>
      <c r="K121" t="s">
        <v>1346</v>
      </c>
    </row>
    <row r="122" spans="1:11" x14ac:dyDescent="0.45">
      <c r="A122" t="s">
        <v>1401</v>
      </c>
      <c r="F122" t="s">
        <v>852</v>
      </c>
      <c r="K122" t="s">
        <v>852</v>
      </c>
    </row>
    <row r="123" spans="1:11" x14ac:dyDescent="0.45">
      <c r="A123" t="s">
        <v>1427</v>
      </c>
      <c r="F123" t="s">
        <v>941</v>
      </c>
      <c r="K123" t="s">
        <v>941</v>
      </c>
    </row>
    <row r="124" spans="1:11" x14ac:dyDescent="0.45">
      <c r="A124" t="s">
        <v>1007</v>
      </c>
      <c r="F124" t="s">
        <v>1234</v>
      </c>
      <c r="K124" t="s">
        <v>1234</v>
      </c>
    </row>
    <row r="125" spans="1:11" x14ac:dyDescent="0.45">
      <c r="A125" t="s">
        <v>1087</v>
      </c>
      <c r="F125" t="s">
        <v>1234</v>
      </c>
      <c r="K125" t="s">
        <v>1234</v>
      </c>
    </row>
    <row r="126" spans="1:11" x14ac:dyDescent="0.45">
      <c r="A126" t="s">
        <v>1260</v>
      </c>
      <c r="F126" t="s">
        <v>1287</v>
      </c>
      <c r="K126" t="s">
        <v>1287</v>
      </c>
    </row>
    <row r="127" spans="1:11" x14ac:dyDescent="0.45">
      <c r="A127" t="s">
        <v>1033</v>
      </c>
      <c r="F127" t="s">
        <v>1346</v>
      </c>
      <c r="K127" t="s">
        <v>1346</v>
      </c>
    </row>
    <row r="128" spans="1:11" x14ac:dyDescent="0.45">
      <c r="A128" t="s">
        <v>1061</v>
      </c>
      <c r="F128" t="s">
        <v>1234</v>
      </c>
      <c r="K128" t="s">
        <v>1234</v>
      </c>
    </row>
    <row r="129" spans="1:11" x14ac:dyDescent="0.45">
      <c r="A129" t="s">
        <v>1111</v>
      </c>
      <c r="F129" t="s">
        <v>1234</v>
      </c>
      <c r="K129" t="s">
        <v>1234</v>
      </c>
    </row>
    <row r="130" spans="1:11" x14ac:dyDescent="0.45">
      <c r="A130" t="s">
        <v>1111</v>
      </c>
      <c r="F130" t="s">
        <v>906</v>
      </c>
      <c r="K130" t="s">
        <v>906</v>
      </c>
    </row>
    <row r="131" spans="1:11" x14ac:dyDescent="0.45">
      <c r="A131" t="s">
        <v>879</v>
      </c>
      <c r="F131" t="s">
        <v>1287</v>
      </c>
      <c r="K131" t="s">
        <v>1287</v>
      </c>
    </row>
    <row r="132" spans="1:11" x14ac:dyDescent="0.45">
      <c r="A132" t="s">
        <v>1173</v>
      </c>
      <c r="F132" t="s">
        <v>1234</v>
      </c>
      <c r="K132" t="s">
        <v>1234</v>
      </c>
    </row>
    <row r="133" spans="1:11" x14ac:dyDescent="0.45">
      <c r="A133" t="s">
        <v>1260</v>
      </c>
      <c r="F133" t="s">
        <v>791</v>
      </c>
      <c r="K133" t="s">
        <v>791</v>
      </c>
    </row>
    <row r="134" spans="1:11" x14ac:dyDescent="0.45">
      <c r="A134" t="s">
        <v>1401</v>
      </c>
      <c r="F134" t="s">
        <v>879</v>
      </c>
      <c r="K134" t="s">
        <v>879</v>
      </c>
    </row>
    <row r="135" spans="1:11" x14ac:dyDescent="0.45">
      <c r="A135" t="s">
        <v>1427</v>
      </c>
      <c r="F135" t="s">
        <v>941</v>
      </c>
      <c r="K135" t="s">
        <v>941</v>
      </c>
    </row>
    <row r="136" spans="1:11" x14ac:dyDescent="0.45">
      <c r="A136" t="s">
        <v>824</v>
      </c>
      <c r="F136" t="s">
        <v>941</v>
      </c>
      <c r="K136" t="s">
        <v>941</v>
      </c>
    </row>
    <row r="137" spans="1:11" x14ac:dyDescent="0.45">
      <c r="A137" t="s">
        <v>983</v>
      </c>
      <c r="F137" t="s">
        <v>1141</v>
      </c>
      <c r="K137" t="s">
        <v>1141</v>
      </c>
    </row>
    <row r="138" spans="1:11" x14ac:dyDescent="0.45">
      <c r="A138" t="s">
        <v>1007</v>
      </c>
      <c r="F138" t="s">
        <v>1173</v>
      </c>
      <c r="K138" t="s">
        <v>1173</v>
      </c>
    </row>
    <row r="139" spans="1:11" x14ac:dyDescent="0.45">
      <c r="A139" t="s">
        <v>1087</v>
      </c>
      <c r="F139" t="s">
        <v>1287</v>
      </c>
      <c r="K139" t="s">
        <v>1287</v>
      </c>
    </row>
    <row r="140" spans="1:11" x14ac:dyDescent="0.45">
      <c r="A140" t="s">
        <v>1141</v>
      </c>
      <c r="F140" t="s">
        <v>906</v>
      </c>
      <c r="K140" t="s">
        <v>906</v>
      </c>
    </row>
    <row r="141" spans="1:11" x14ac:dyDescent="0.45">
      <c r="A141" t="s">
        <v>1141</v>
      </c>
      <c r="F141" t="s">
        <v>1234</v>
      </c>
      <c r="K141" t="s">
        <v>1234</v>
      </c>
    </row>
    <row r="142" spans="1:11" x14ac:dyDescent="0.45">
      <c r="A142" t="s">
        <v>1260</v>
      </c>
      <c r="F142" t="s">
        <v>1346</v>
      </c>
      <c r="K142" t="s">
        <v>1346</v>
      </c>
    </row>
    <row r="143" spans="1:11" x14ac:dyDescent="0.45">
      <c r="A143" t="s">
        <v>1260</v>
      </c>
      <c r="F143" t="s">
        <v>941</v>
      </c>
      <c r="K143" t="s">
        <v>941</v>
      </c>
    </row>
    <row r="144" spans="1:11" x14ac:dyDescent="0.45">
      <c r="A144" t="s">
        <v>852</v>
      </c>
      <c r="F144" t="s">
        <v>1033</v>
      </c>
      <c r="K144" t="s">
        <v>1033</v>
      </c>
    </row>
    <row r="145" spans="1:11" x14ac:dyDescent="0.45">
      <c r="A145" t="s">
        <v>1173</v>
      </c>
      <c r="F145" t="s">
        <v>1401</v>
      </c>
      <c r="K145" t="s">
        <v>1401</v>
      </c>
    </row>
    <row r="146" spans="1:11" x14ac:dyDescent="0.45">
      <c r="A146" t="s">
        <v>1203</v>
      </c>
      <c r="F146" t="s">
        <v>824</v>
      </c>
      <c r="K146" t="s">
        <v>824</v>
      </c>
    </row>
    <row r="147" spans="1:11" x14ac:dyDescent="0.45">
      <c r="A147" t="s">
        <v>1427</v>
      </c>
      <c r="F147" t="s">
        <v>941</v>
      </c>
      <c r="K147" t="s">
        <v>941</v>
      </c>
    </row>
    <row r="148" spans="1:11" x14ac:dyDescent="0.45">
      <c r="A148" t="s">
        <v>1203</v>
      </c>
      <c r="F148" t="s">
        <v>983</v>
      </c>
      <c r="K148" t="s">
        <v>983</v>
      </c>
    </row>
    <row r="149" spans="1:11" x14ac:dyDescent="0.45">
      <c r="A149" t="s">
        <v>1111</v>
      </c>
      <c r="F149" t="s">
        <v>1287</v>
      </c>
      <c r="K149" t="s">
        <v>1287</v>
      </c>
    </row>
    <row r="150" spans="1:11" x14ac:dyDescent="0.45">
      <c r="A150" t="s">
        <v>1141</v>
      </c>
      <c r="F150" t="s">
        <v>824</v>
      </c>
      <c r="K150" t="s">
        <v>824</v>
      </c>
    </row>
    <row r="151" spans="1:11" x14ac:dyDescent="0.45">
      <c r="A151" t="s">
        <v>1371</v>
      </c>
      <c r="F151" t="s">
        <v>941</v>
      </c>
      <c r="K151" t="s">
        <v>941</v>
      </c>
    </row>
    <row r="152" spans="1:11" x14ac:dyDescent="0.45">
      <c r="A152" t="s">
        <v>1061</v>
      </c>
      <c r="F152" t="s">
        <v>983</v>
      </c>
      <c r="K152" t="s">
        <v>983</v>
      </c>
    </row>
    <row r="153" spans="1:11" x14ac:dyDescent="0.45">
      <c r="A153" t="s">
        <v>983</v>
      </c>
      <c r="F153" t="s">
        <v>983</v>
      </c>
      <c r="K153" t="s">
        <v>983</v>
      </c>
    </row>
    <row r="154" spans="1:11" x14ac:dyDescent="0.45">
      <c r="A154" t="s">
        <v>1087</v>
      </c>
      <c r="F154" t="s">
        <v>1033</v>
      </c>
      <c r="K154" t="s">
        <v>1033</v>
      </c>
    </row>
    <row r="155" spans="1:11" x14ac:dyDescent="0.45">
      <c r="A155" t="s">
        <v>1203</v>
      </c>
      <c r="F155" t="s">
        <v>1203</v>
      </c>
      <c r="K155" t="s">
        <v>1203</v>
      </c>
    </row>
    <row r="156" spans="1:11" x14ac:dyDescent="0.45">
      <c r="A156" t="s">
        <v>1173</v>
      </c>
      <c r="F156" t="s">
        <v>1316</v>
      </c>
      <c r="K156" t="s">
        <v>1316</v>
      </c>
    </row>
    <row r="157" spans="1:11" x14ac:dyDescent="0.45">
      <c r="A157" t="s">
        <v>1316</v>
      </c>
      <c r="F157" t="s">
        <v>879</v>
      </c>
      <c r="K157" t="s">
        <v>879</v>
      </c>
    </row>
    <row r="158" spans="1:11" x14ac:dyDescent="0.45">
      <c r="A158" t="s">
        <v>1316</v>
      </c>
      <c r="F158" t="s">
        <v>1061</v>
      </c>
      <c r="K158" t="s">
        <v>1061</v>
      </c>
    </row>
    <row r="159" spans="1:11" x14ac:dyDescent="0.45">
      <c r="A159" t="s">
        <v>1087</v>
      </c>
      <c r="F159" t="s">
        <v>1141</v>
      </c>
      <c r="K159" t="s">
        <v>1141</v>
      </c>
    </row>
    <row r="160" spans="1:11" x14ac:dyDescent="0.45">
      <c r="A160" t="s">
        <v>983</v>
      </c>
      <c r="F160" t="s">
        <v>824</v>
      </c>
      <c r="K160" t="s">
        <v>824</v>
      </c>
    </row>
    <row r="161" spans="1:11" x14ac:dyDescent="0.45">
      <c r="A161" t="s">
        <v>1061</v>
      </c>
      <c r="F161" t="s">
        <v>941</v>
      </c>
      <c r="K161" t="s">
        <v>941</v>
      </c>
    </row>
    <row r="162" spans="1:11" x14ac:dyDescent="0.45">
      <c r="A162" t="s">
        <v>1111</v>
      </c>
      <c r="F162" t="s">
        <v>983</v>
      </c>
      <c r="K162" t="s">
        <v>983</v>
      </c>
    </row>
    <row r="163" spans="1:11" x14ac:dyDescent="0.45">
      <c r="A163" t="s">
        <v>1111</v>
      </c>
      <c r="F163" t="s">
        <v>983</v>
      </c>
      <c r="K163" t="s">
        <v>983</v>
      </c>
    </row>
    <row r="164" spans="1:11" x14ac:dyDescent="0.45">
      <c r="A164" t="s">
        <v>1203</v>
      </c>
      <c r="F164" t="s">
        <v>1061</v>
      </c>
      <c r="K164" t="s">
        <v>1061</v>
      </c>
    </row>
    <row r="165" spans="1:11" x14ac:dyDescent="0.45">
      <c r="A165" t="s">
        <v>824</v>
      </c>
      <c r="F165" t="s">
        <v>1234</v>
      </c>
      <c r="K165" t="s">
        <v>1234</v>
      </c>
    </row>
    <row r="166" spans="1:11" x14ac:dyDescent="0.45">
      <c r="A166" t="s">
        <v>1007</v>
      </c>
      <c r="F166" t="s">
        <v>1346</v>
      </c>
      <c r="K166" t="s">
        <v>1346</v>
      </c>
    </row>
    <row r="167" spans="1:11" x14ac:dyDescent="0.45">
      <c r="A167" t="s">
        <v>1033</v>
      </c>
      <c r="F167" t="s">
        <v>852</v>
      </c>
      <c r="K167" t="s">
        <v>852</v>
      </c>
    </row>
    <row r="168" spans="1:11" x14ac:dyDescent="0.45">
      <c r="A168" t="s">
        <v>1033</v>
      </c>
      <c r="F168" t="s">
        <v>852</v>
      </c>
      <c r="K168" t="s">
        <v>852</v>
      </c>
    </row>
    <row r="169" spans="1:11" x14ac:dyDescent="0.45">
      <c r="A169" t="s">
        <v>1111</v>
      </c>
      <c r="F169" t="s">
        <v>1234</v>
      </c>
      <c r="K169" t="s">
        <v>1234</v>
      </c>
    </row>
    <row r="170" spans="1:11" x14ac:dyDescent="0.45">
      <c r="A170" t="s">
        <v>1141</v>
      </c>
      <c r="F170" t="s">
        <v>1287</v>
      </c>
      <c r="K170" t="s">
        <v>1287</v>
      </c>
    </row>
    <row r="171" spans="1:11" x14ac:dyDescent="0.45">
      <c r="A171" t="s">
        <v>1260</v>
      </c>
      <c r="F171" t="s">
        <v>1346</v>
      </c>
      <c r="K171" t="s">
        <v>1346</v>
      </c>
    </row>
    <row r="172" spans="1:11" x14ac:dyDescent="0.45">
      <c r="A172" t="s">
        <v>1260</v>
      </c>
      <c r="F172" t="s">
        <v>1346</v>
      </c>
      <c r="K172" t="s">
        <v>1346</v>
      </c>
    </row>
    <row r="173" spans="1:11" x14ac:dyDescent="0.45">
      <c r="A173" t="s">
        <v>1316</v>
      </c>
      <c r="F173" t="s">
        <v>906</v>
      </c>
      <c r="K173" t="s">
        <v>906</v>
      </c>
    </row>
    <row r="174" spans="1:11" x14ac:dyDescent="0.45">
      <c r="A174" t="s">
        <v>1401</v>
      </c>
      <c r="F174" t="s">
        <v>1141</v>
      </c>
      <c r="K174" t="s">
        <v>1141</v>
      </c>
    </row>
    <row r="175" spans="1:11" x14ac:dyDescent="0.45">
      <c r="A175" t="s">
        <v>983</v>
      </c>
      <c r="F175" t="s">
        <v>1141</v>
      </c>
      <c r="K175" t="s">
        <v>1141</v>
      </c>
    </row>
    <row r="176" spans="1:11" x14ac:dyDescent="0.45">
      <c r="A176" t="s">
        <v>1260</v>
      </c>
      <c r="F176" t="s">
        <v>1203</v>
      </c>
      <c r="K176" t="s">
        <v>1203</v>
      </c>
    </row>
    <row r="177" spans="1:11" x14ac:dyDescent="0.45">
      <c r="A177" t="s">
        <v>941</v>
      </c>
      <c r="F177" t="s">
        <v>1287</v>
      </c>
      <c r="K177" t="s">
        <v>1287</v>
      </c>
    </row>
    <row r="178" spans="1:11" x14ac:dyDescent="0.45">
      <c r="A178" t="s">
        <v>1260</v>
      </c>
      <c r="F178" t="s">
        <v>1316</v>
      </c>
      <c r="K178" t="s">
        <v>1316</v>
      </c>
    </row>
    <row r="179" spans="1:11" x14ac:dyDescent="0.45">
      <c r="A179" t="s">
        <v>1401</v>
      </c>
      <c r="F179" t="s">
        <v>1346</v>
      </c>
      <c r="K179" t="s">
        <v>1346</v>
      </c>
    </row>
    <row r="180" spans="1:11" x14ac:dyDescent="0.45">
      <c r="A180" t="s">
        <v>1007</v>
      </c>
      <c r="F180" t="s">
        <v>941</v>
      </c>
      <c r="K180" t="s">
        <v>941</v>
      </c>
    </row>
    <row r="181" spans="1:11" x14ac:dyDescent="0.45">
      <c r="A181" t="s">
        <v>1111</v>
      </c>
      <c r="F181" t="s">
        <v>941</v>
      </c>
      <c r="K181" t="s">
        <v>941</v>
      </c>
    </row>
    <row r="182" spans="1:11" x14ac:dyDescent="0.45">
      <c r="A182" t="s">
        <v>1260</v>
      </c>
      <c r="F182" t="s">
        <v>1061</v>
      </c>
      <c r="K182" t="s">
        <v>1061</v>
      </c>
    </row>
    <row r="183" spans="1:11" x14ac:dyDescent="0.45">
      <c r="A183" t="s">
        <v>941</v>
      </c>
      <c r="F183" t="s">
        <v>1141</v>
      </c>
      <c r="K183" t="s">
        <v>1141</v>
      </c>
    </row>
    <row r="184" spans="1:11" x14ac:dyDescent="0.45">
      <c r="A184" t="s">
        <v>1087</v>
      </c>
      <c r="F184" t="s">
        <v>1173</v>
      </c>
      <c r="K184" t="s">
        <v>1173</v>
      </c>
    </row>
    <row r="185" spans="1:11" x14ac:dyDescent="0.45">
      <c r="A185" t="s">
        <v>1173</v>
      </c>
      <c r="F185" t="s">
        <v>1316</v>
      </c>
      <c r="K185" t="s">
        <v>1316</v>
      </c>
    </row>
    <row r="186" spans="1:11" x14ac:dyDescent="0.45">
      <c r="A186" t="s">
        <v>1203</v>
      </c>
      <c r="F186" t="s">
        <v>1346</v>
      </c>
      <c r="K186" t="s">
        <v>1346</v>
      </c>
    </row>
    <row r="187" spans="1:11" x14ac:dyDescent="0.45">
      <c r="A187" t="s">
        <v>1203</v>
      </c>
      <c r="F187" t="s">
        <v>1346</v>
      </c>
      <c r="K187" t="s">
        <v>1346</v>
      </c>
    </row>
    <row r="188" spans="1:11" x14ac:dyDescent="0.45">
      <c r="A188" t="s">
        <v>1401</v>
      </c>
      <c r="F188" t="s">
        <v>1401</v>
      </c>
      <c r="K188" t="s">
        <v>1401</v>
      </c>
    </row>
    <row r="189" spans="1:11" x14ac:dyDescent="0.45">
      <c r="A189" t="s">
        <v>941</v>
      </c>
      <c r="F189" t="s">
        <v>1427</v>
      </c>
      <c r="K189" t="s">
        <v>1427</v>
      </c>
    </row>
    <row r="190" spans="1:11" x14ac:dyDescent="0.45">
      <c r="A190" t="s">
        <v>1007</v>
      </c>
      <c r="F190" t="s">
        <v>1087</v>
      </c>
      <c r="K190" t="s">
        <v>1087</v>
      </c>
    </row>
    <row r="191" spans="1:11" x14ac:dyDescent="0.45">
      <c r="A191" t="s">
        <v>1087</v>
      </c>
      <c r="F191" t="s">
        <v>1087</v>
      </c>
      <c r="K191" t="s">
        <v>1087</v>
      </c>
    </row>
    <row r="192" spans="1:11" x14ac:dyDescent="0.45">
      <c r="A192" t="s">
        <v>1111</v>
      </c>
      <c r="F192" t="s">
        <v>1287</v>
      </c>
      <c r="K192" t="s">
        <v>1287</v>
      </c>
    </row>
    <row r="193" spans="1:11" x14ac:dyDescent="0.45">
      <c r="A193" t="s">
        <v>1203</v>
      </c>
      <c r="F193" t="s">
        <v>1316</v>
      </c>
      <c r="K193" t="s">
        <v>1316</v>
      </c>
    </row>
    <row r="194" spans="1:11" x14ac:dyDescent="0.45">
      <c r="A194" t="s">
        <v>1346</v>
      </c>
      <c r="F194" t="s">
        <v>1346</v>
      </c>
      <c r="K194" t="s">
        <v>1346</v>
      </c>
    </row>
    <row r="195" spans="1:11" x14ac:dyDescent="0.45">
      <c r="A195" t="s">
        <v>1260</v>
      </c>
      <c r="F195" t="s">
        <v>791</v>
      </c>
      <c r="K195" t="s">
        <v>791</v>
      </c>
    </row>
    <row r="196" spans="1:11" x14ac:dyDescent="0.45">
      <c r="A196" t="s">
        <v>1401</v>
      </c>
      <c r="F196" t="s">
        <v>852</v>
      </c>
      <c r="K196" t="s">
        <v>852</v>
      </c>
    </row>
    <row r="197" spans="1:11" x14ac:dyDescent="0.45">
      <c r="A197" t="s">
        <v>1316</v>
      </c>
      <c r="F197" t="s">
        <v>1346</v>
      </c>
      <c r="K197" t="s">
        <v>1346</v>
      </c>
    </row>
    <row r="198" spans="1:11" x14ac:dyDescent="0.45">
      <c r="A198" t="s">
        <v>1316</v>
      </c>
      <c r="F198" t="s">
        <v>1346</v>
      </c>
      <c r="K198" t="s">
        <v>1346</v>
      </c>
    </row>
    <row r="199" spans="1:11" x14ac:dyDescent="0.45">
      <c r="A199" t="s">
        <v>1401</v>
      </c>
      <c r="F199" t="s">
        <v>852</v>
      </c>
      <c r="K199" t="s">
        <v>852</v>
      </c>
    </row>
    <row r="200" spans="1:11" x14ac:dyDescent="0.45">
      <c r="A200" t="s">
        <v>941</v>
      </c>
      <c r="F200" t="s">
        <v>941</v>
      </c>
      <c r="K200" t="s">
        <v>941</v>
      </c>
    </row>
    <row r="201" spans="1:11" x14ac:dyDescent="0.45">
      <c r="A201" t="s">
        <v>1260</v>
      </c>
      <c r="F201" t="s">
        <v>983</v>
      </c>
      <c r="K201" t="s">
        <v>983</v>
      </c>
    </row>
    <row r="202" spans="1:11" x14ac:dyDescent="0.45">
      <c r="A202" t="s">
        <v>1260</v>
      </c>
      <c r="F202" t="s">
        <v>983</v>
      </c>
      <c r="K202" t="s">
        <v>983</v>
      </c>
    </row>
    <row r="203" spans="1:11" x14ac:dyDescent="0.45">
      <c r="A203" t="s">
        <v>1371</v>
      </c>
      <c r="F203" t="s">
        <v>983</v>
      </c>
      <c r="K203" t="s">
        <v>983</v>
      </c>
    </row>
    <row r="204" spans="1:11" x14ac:dyDescent="0.45">
      <c r="A204" t="s">
        <v>983</v>
      </c>
      <c r="F204" t="s">
        <v>1173</v>
      </c>
      <c r="K204" t="s">
        <v>1173</v>
      </c>
    </row>
    <row r="205" spans="1:11" x14ac:dyDescent="0.45">
      <c r="A205" t="s">
        <v>1033</v>
      </c>
      <c r="F205" t="s">
        <v>1260</v>
      </c>
      <c r="K205" t="s">
        <v>1260</v>
      </c>
    </row>
    <row r="206" spans="1:11" x14ac:dyDescent="0.45">
      <c r="A206" t="s">
        <v>1087</v>
      </c>
      <c r="F206" t="s">
        <v>1287</v>
      </c>
      <c r="K206" t="s">
        <v>1287</v>
      </c>
    </row>
    <row r="207" spans="1:11" x14ac:dyDescent="0.45">
      <c r="A207" t="s">
        <v>1173</v>
      </c>
      <c r="F207" t="s">
        <v>1346</v>
      </c>
      <c r="K207" t="s">
        <v>1346</v>
      </c>
    </row>
    <row r="208" spans="1:11" x14ac:dyDescent="0.45">
      <c r="A208" t="s">
        <v>1203</v>
      </c>
      <c r="F208" t="s">
        <v>1427</v>
      </c>
      <c r="K208" t="s">
        <v>1427</v>
      </c>
    </row>
    <row r="209" spans="1:11" x14ac:dyDescent="0.45">
      <c r="A209" t="s">
        <v>1260</v>
      </c>
      <c r="F209" t="s">
        <v>1007</v>
      </c>
      <c r="K209" t="s">
        <v>1007</v>
      </c>
    </row>
    <row r="210" spans="1:11" x14ac:dyDescent="0.45">
      <c r="A210" t="s">
        <v>1316</v>
      </c>
      <c r="F210" t="s">
        <v>1033</v>
      </c>
      <c r="K210" t="s">
        <v>1033</v>
      </c>
    </row>
    <row r="211" spans="1:11" x14ac:dyDescent="0.45">
      <c r="A211" t="s">
        <v>824</v>
      </c>
      <c r="F211" t="s">
        <v>1087</v>
      </c>
      <c r="K211" t="s">
        <v>1087</v>
      </c>
    </row>
    <row r="212" spans="1:11" x14ac:dyDescent="0.45">
      <c r="A212" t="s">
        <v>983</v>
      </c>
      <c r="F212" t="s">
        <v>1234</v>
      </c>
      <c r="K212" t="s">
        <v>1234</v>
      </c>
    </row>
    <row r="213" spans="1:11" x14ac:dyDescent="0.45">
      <c r="A213" t="s">
        <v>1401</v>
      </c>
      <c r="F213" t="s">
        <v>1234</v>
      </c>
      <c r="K213" t="s">
        <v>1234</v>
      </c>
    </row>
    <row r="214" spans="1:11" x14ac:dyDescent="0.45">
      <c r="A214" t="s">
        <v>1260</v>
      </c>
      <c r="F214" t="s">
        <v>1234</v>
      </c>
      <c r="K214" t="s">
        <v>1234</v>
      </c>
    </row>
    <row r="215" spans="1:11" x14ac:dyDescent="0.45">
      <c r="A215" t="s">
        <v>1111</v>
      </c>
      <c r="F215" t="s">
        <v>1287</v>
      </c>
      <c r="K215" t="s">
        <v>1287</v>
      </c>
    </row>
    <row r="216" spans="1:11" x14ac:dyDescent="0.45">
      <c r="A216" t="s">
        <v>1316</v>
      </c>
      <c r="F216" t="s">
        <v>906</v>
      </c>
      <c r="K216" t="s">
        <v>906</v>
      </c>
    </row>
    <row r="217" spans="1:11" x14ac:dyDescent="0.45">
      <c r="A217" t="s">
        <v>1371</v>
      </c>
      <c r="F217" t="s">
        <v>941</v>
      </c>
      <c r="K217" t="s">
        <v>941</v>
      </c>
    </row>
    <row r="218" spans="1:11" x14ac:dyDescent="0.45">
      <c r="A218" t="s">
        <v>1401</v>
      </c>
      <c r="F218" t="s">
        <v>941</v>
      </c>
      <c r="K218" t="s">
        <v>941</v>
      </c>
    </row>
    <row r="219" spans="1:11" x14ac:dyDescent="0.45">
      <c r="A219" t="s">
        <v>791</v>
      </c>
      <c r="F219" t="s">
        <v>1033</v>
      </c>
      <c r="K219" t="s">
        <v>1033</v>
      </c>
    </row>
    <row r="220" spans="1:11" x14ac:dyDescent="0.45">
      <c r="A220" t="s">
        <v>1007</v>
      </c>
      <c r="F220" t="s">
        <v>1061</v>
      </c>
      <c r="K220" t="s">
        <v>1061</v>
      </c>
    </row>
    <row r="221" spans="1:11" x14ac:dyDescent="0.45">
      <c r="A221" t="s">
        <v>1033</v>
      </c>
      <c r="F221" t="s">
        <v>1061</v>
      </c>
      <c r="K221" t="s">
        <v>1061</v>
      </c>
    </row>
    <row r="222" spans="1:11" x14ac:dyDescent="0.45">
      <c r="A222" t="s">
        <v>1111</v>
      </c>
      <c r="F222" t="s">
        <v>1141</v>
      </c>
      <c r="K222" t="s">
        <v>1141</v>
      </c>
    </row>
    <row r="223" spans="1:11" x14ac:dyDescent="0.45">
      <c r="A223" t="s">
        <v>824</v>
      </c>
      <c r="F223" t="s">
        <v>1141</v>
      </c>
      <c r="K223" t="s">
        <v>1141</v>
      </c>
    </row>
    <row r="224" spans="1:11" x14ac:dyDescent="0.45">
      <c r="A224" t="s">
        <v>1173</v>
      </c>
      <c r="F224" t="s">
        <v>1203</v>
      </c>
      <c r="K224" t="s">
        <v>1203</v>
      </c>
    </row>
    <row r="225" spans="1:11" x14ac:dyDescent="0.45">
      <c r="A225" t="s">
        <v>1234</v>
      </c>
      <c r="F225" t="s">
        <v>1234</v>
      </c>
      <c r="K225" t="s">
        <v>1234</v>
      </c>
    </row>
    <row r="226" spans="1:11" x14ac:dyDescent="0.45">
      <c r="A226" t="s">
        <v>1427</v>
      </c>
      <c r="F226" t="s">
        <v>1316</v>
      </c>
      <c r="K226" t="s">
        <v>1316</v>
      </c>
    </row>
    <row r="227" spans="1:11" x14ac:dyDescent="0.45">
      <c r="A227" t="s">
        <v>1427</v>
      </c>
      <c r="F227" t="s">
        <v>1316</v>
      </c>
      <c r="K227" t="s">
        <v>1316</v>
      </c>
    </row>
    <row r="228" spans="1:11" x14ac:dyDescent="0.45">
      <c r="A228" t="s">
        <v>1007</v>
      </c>
      <c r="F228" t="s">
        <v>1346</v>
      </c>
      <c r="K228" t="s">
        <v>1346</v>
      </c>
    </row>
    <row r="229" spans="1:11" x14ac:dyDescent="0.45">
      <c r="A229" t="s">
        <v>1007</v>
      </c>
      <c r="F229" t="s">
        <v>1401</v>
      </c>
      <c r="K229" t="s">
        <v>1401</v>
      </c>
    </row>
    <row r="230" spans="1:11" x14ac:dyDescent="0.45">
      <c r="A230" t="s">
        <v>1033</v>
      </c>
      <c r="F230" t="s">
        <v>2063</v>
      </c>
      <c r="K230" t="s">
        <v>852</v>
      </c>
    </row>
    <row r="231" spans="1:11" x14ac:dyDescent="0.45">
      <c r="A231" t="s">
        <v>1401</v>
      </c>
      <c r="K231" t="s">
        <v>852</v>
      </c>
    </row>
    <row r="232" spans="1:11" x14ac:dyDescent="0.45">
      <c r="A232" t="s">
        <v>1007</v>
      </c>
      <c r="K232" t="s">
        <v>941</v>
      </c>
    </row>
    <row r="233" spans="1:11" x14ac:dyDescent="0.45">
      <c r="A233" t="s">
        <v>1007</v>
      </c>
      <c r="K233" t="s">
        <v>1061</v>
      </c>
    </row>
    <row r="234" spans="1:11" x14ac:dyDescent="0.45">
      <c r="A234" t="s">
        <v>1203</v>
      </c>
      <c r="K234" t="s">
        <v>1061</v>
      </c>
    </row>
    <row r="235" spans="1:11" x14ac:dyDescent="0.45">
      <c r="A235" t="s">
        <v>1401</v>
      </c>
      <c r="K235" t="s">
        <v>1141</v>
      </c>
    </row>
    <row r="236" spans="1:11" x14ac:dyDescent="0.45">
      <c r="A236" t="s">
        <v>1427</v>
      </c>
      <c r="K236" t="s">
        <v>1141</v>
      </c>
    </row>
    <row r="237" spans="1:11" x14ac:dyDescent="0.45">
      <c r="A237" t="s">
        <v>852</v>
      </c>
      <c r="K237" t="s">
        <v>1141</v>
      </c>
    </row>
    <row r="238" spans="1:11" x14ac:dyDescent="0.45">
      <c r="A238" t="s">
        <v>1260</v>
      </c>
      <c r="K238" t="s">
        <v>1234</v>
      </c>
    </row>
    <row r="239" spans="1:11" x14ac:dyDescent="0.45">
      <c r="A239" t="s">
        <v>824</v>
      </c>
      <c r="K239" t="s">
        <v>1260</v>
      </c>
    </row>
    <row r="240" spans="1:11" x14ac:dyDescent="0.45">
      <c r="A240" t="s">
        <v>1203</v>
      </c>
      <c r="K240" t="s">
        <v>983</v>
      </c>
    </row>
    <row r="241" spans="1:11" x14ac:dyDescent="0.45">
      <c r="A241" t="s">
        <v>1260</v>
      </c>
      <c r="K241" t="s">
        <v>1033</v>
      </c>
    </row>
    <row r="242" spans="1:11" x14ac:dyDescent="0.45">
      <c r="A242" t="s">
        <v>1427</v>
      </c>
      <c r="K242" t="s">
        <v>1033</v>
      </c>
    </row>
    <row r="243" spans="1:11" x14ac:dyDescent="0.45">
      <c r="A243" t="s">
        <v>1427</v>
      </c>
      <c r="K243" t="s">
        <v>1061</v>
      </c>
    </row>
    <row r="244" spans="1:11" x14ac:dyDescent="0.45">
      <c r="A244" t="s">
        <v>1007</v>
      </c>
      <c r="K244" t="s">
        <v>1061</v>
      </c>
    </row>
    <row r="245" spans="1:11" x14ac:dyDescent="0.45">
      <c r="A245" t="s">
        <v>1234</v>
      </c>
      <c r="K245" t="s">
        <v>1141</v>
      </c>
    </row>
    <row r="246" spans="1:11" x14ac:dyDescent="0.45">
      <c r="A246" t="s">
        <v>824</v>
      </c>
      <c r="K246" t="s">
        <v>1203</v>
      </c>
    </row>
    <row r="247" spans="1:11" x14ac:dyDescent="0.45">
      <c r="A247" t="s">
        <v>1173</v>
      </c>
      <c r="K247" t="s">
        <v>1234</v>
      </c>
    </row>
    <row r="248" spans="1:11" x14ac:dyDescent="0.45">
      <c r="A248" t="s">
        <v>1371</v>
      </c>
      <c r="K248" t="s">
        <v>1401</v>
      </c>
    </row>
    <row r="249" spans="1:11" x14ac:dyDescent="0.45">
      <c r="A249" t="s">
        <v>1401</v>
      </c>
      <c r="K249" t="s">
        <v>824</v>
      </c>
    </row>
    <row r="250" spans="1:11" x14ac:dyDescent="0.45">
      <c r="A250" t="s">
        <v>941</v>
      </c>
      <c r="K250" t="s">
        <v>824</v>
      </c>
    </row>
    <row r="251" spans="1:11" x14ac:dyDescent="0.45">
      <c r="A251" t="s">
        <v>1316</v>
      </c>
      <c r="K251" t="s">
        <v>852</v>
      </c>
    </row>
    <row r="252" spans="1:11" x14ac:dyDescent="0.45">
      <c r="A252" t="s">
        <v>1427</v>
      </c>
      <c r="K252" t="s">
        <v>983</v>
      </c>
    </row>
    <row r="253" spans="1:11" x14ac:dyDescent="0.45">
      <c r="A253" t="s">
        <v>1111</v>
      </c>
      <c r="K253" t="s">
        <v>983</v>
      </c>
    </row>
    <row r="254" spans="1:11" x14ac:dyDescent="0.45">
      <c r="A254" t="s">
        <v>1371</v>
      </c>
      <c r="K254" t="s">
        <v>1007</v>
      </c>
    </row>
    <row r="255" spans="1:11" x14ac:dyDescent="0.45">
      <c r="A255" t="s">
        <v>1427</v>
      </c>
      <c r="K255" t="s">
        <v>1033</v>
      </c>
    </row>
    <row r="256" spans="1:11" x14ac:dyDescent="0.45">
      <c r="A256" t="s">
        <v>1427</v>
      </c>
      <c r="K256" t="s">
        <v>1033</v>
      </c>
    </row>
    <row r="257" spans="1:11" x14ac:dyDescent="0.45">
      <c r="A257" t="s">
        <v>1371</v>
      </c>
      <c r="K257" t="s">
        <v>1033</v>
      </c>
    </row>
    <row r="258" spans="1:11" x14ac:dyDescent="0.45">
      <c r="A258" t="s">
        <v>1371</v>
      </c>
      <c r="K258" t="s">
        <v>1061</v>
      </c>
    </row>
    <row r="259" spans="1:11" x14ac:dyDescent="0.45">
      <c r="A259" t="s">
        <v>1371</v>
      </c>
      <c r="K259" t="s">
        <v>1061</v>
      </c>
    </row>
    <row r="260" spans="1:11" x14ac:dyDescent="0.45">
      <c r="A260" t="s">
        <v>1007</v>
      </c>
      <c r="K260" t="s">
        <v>1087</v>
      </c>
    </row>
    <row r="261" spans="1:11" x14ac:dyDescent="0.45">
      <c r="A261" t="s">
        <v>1033</v>
      </c>
      <c r="K261" t="s">
        <v>1087</v>
      </c>
    </row>
    <row r="262" spans="1:11" x14ac:dyDescent="0.45">
      <c r="A262" t="s">
        <v>1203</v>
      </c>
      <c r="K262" t="s">
        <v>1141</v>
      </c>
    </row>
    <row r="263" spans="1:11" x14ac:dyDescent="0.45">
      <c r="A263" t="s">
        <v>1260</v>
      </c>
      <c r="K263" t="s">
        <v>1346</v>
      </c>
    </row>
    <row r="264" spans="1:11" x14ac:dyDescent="0.45">
      <c r="A264" t="s">
        <v>1316</v>
      </c>
      <c r="K264" t="s">
        <v>1371</v>
      </c>
    </row>
    <row r="265" spans="1:11" x14ac:dyDescent="0.45">
      <c r="A265" t="s">
        <v>1371</v>
      </c>
      <c r="K265" t="s">
        <v>1371</v>
      </c>
    </row>
    <row r="266" spans="1:11" x14ac:dyDescent="0.45">
      <c r="A266" t="s">
        <v>1033</v>
      </c>
      <c r="K266" t="s">
        <v>852</v>
      </c>
    </row>
    <row r="267" spans="1:11" x14ac:dyDescent="0.45">
      <c r="A267" t="s">
        <v>1087</v>
      </c>
      <c r="K267" t="s">
        <v>906</v>
      </c>
    </row>
    <row r="268" spans="1:11" x14ac:dyDescent="0.45">
      <c r="A268" t="s">
        <v>1427</v>
      </c>
      <c r="K268" t="s">
        <v>983</v>
      </c>
    </row>
    <row r="269" spans="1:11" x14ac:dyDescent="0.45">
      <c r="A269" t="s">
        <v>1371</v>
      </c>
      <c r="K269" t="s">
        <v>1111</v>
      </c>
    </row>
    <row r="270" spans="1:11" x14ac:dyDescent="0.45">
      <c r="A270" t="s">
        <v>852</v>
      </c>
      <c r="K270" t="s">
        <v>1141</v>
      </c>
    </row>
    <row r="271" spans="1:11" x14ac:dyDescent="0.45">
      <c r="A271" t="s">
        <v>852</v>
      </c>
      <c r="K271" t="s">
        <v>1141</v>
      </c>
    </row>
    <row r="272" spans="1:11" x14ac:dyDescent="0.45">
      <c r="A272" t="s">
        <v>824</v>
      </c>
      <c r="K272" t="s">
        <v>1173</v>
      </c>
    </row>
    <row r="273" spans="1:11" x14ac:dyDescent="0.45">
      <c r="A273" t="s">
        <v>824</v>
      </c>
      <c r="K273" t="s">
        <v>1203</v>
      </c>
    </row>
    <row r="274" spans="1:11" x14ac:dyDescent="0.45">
      <c r="A274" t="s">
        <v>824</v>
      </c>
      <c r="K274" t="s">
        <v>1316</v>
      </c>
    </row>
    <row r="275" spans="1:11" x14ac:dyDescent="0.45">
      <c r="A275" t="s">
        <v>1007</v>
      </c>
      <c r="K275" t="s">
        <v>1401</v>
      </c>
    </row>
    <row r="276" spans="1:11" x14ac:dyDescent="0.45">
      <c r="A276" t="s">
        <v>1173</v>
      </c>
      <c r="K276" t="s">
        <v>1401</v>
      </c>
    </row>
    <row r="277" spans="1:11" x14ac:dyDescent="0.45">
      <c r="A277" t="s">
        <v>1087</v>
      </c>
      <c r="K277" t="s">
        <v>852</v>
      </c>
    </row>
    <row r="278" spans="1:11" x14ac:dyDescent="0.45">
      <c r="A278" t="s">
        <v>1111</v>
      </c>
      <c r="K278" t="s">
        <v>941</v>
      </c>
    </row>
    <row r="279" spans="1:11" x14ac:dyDescent="0.45">
      <c r="A279" t="s">
        <v>1173</v>
      </c>
      <c r="K279" t="s">
        <v>1061</v>
      </c>
    </row>
    <row r="280" spans="1:11" x14ac:dyDescent="0.45">
      <c r="A280" t="s">
        <v>1371</v>
      </c>
      <c r="K280" t="s">
        <v>1087</v>
      </c>
    </row>
    <row r="281" spans="1:11" x14ac:dyDescent="0.45">
      <c r="A281" t="s">
        <v>1427</v>
      </c>
      <c r="K281" t="s">
        <v>1087</v>
      </c>
    </row>
    <row r="282" spans="1:11" x14ac:dyDescent="0.45">
      <c r="A282" t="s">
        <v>1033</v>
      </c>
      <c r="K282" t="s">
        <v>1111</v>
      </c>
    </row>
    <row r="283" spans="1:11" x14ac:dyDescent="0.45">
      <c r="A283" t="s">
        <v>1371</v>
      </c>
      <c r="K283" t="s">
        <v>1141</v>
      </c>
    </row>
    <row r="284" spans="1:11" x14ac:dyDescent="0.45">
      <c r="A284" t="s">
        <v>1401</v>
      </c>
      <c r="K284" t="s">
        <v>1141</v>
      </c>
    </row>
    <row r="285" spans="1:11" x14ac:dyDescent="0.45">
      <c r="A285" t="s">
        <v>1087</v>
      </c>
      <c r="K285" t="s">
        <v>1141</v>
      </c>
    </row>
    <row r="286" spans="1:11" x14ac:dyDescent="0.45">
      <c r="A286" t="s">
        <v>1173</v>
      </c>
      <c r="K286" t="s">
        <v>1173</v>
      </c>
    </row>
    <row r="287" spans="1:11" x14ac:dyDescent="0.45">
      <c r="A287" t="s">
        <v>824</v>
      </c>
      <c r="K287" t="s">
        <v>1203</v>
      </c>
    </row>
    <row r="288" spans="1:11" x14ac:dyDescent="0.45">
      <c r="A288" t="s">
        <v>1203</v>
      </c>
      <c r="K288" t="s">
        <v>1203</v>
      </c>
    </row>
    <row r="289" spans="1:11" x14ac:dyDescent="0.45">
      <c r="A289" t="s">
        <v>1203</v>
      </c>
      <c r="K289" t="s">
        <v>1260</v>
      </c>
    </row>
    <row r="290" spans="1:11" x14ac:dyDescent="0.45">
      <c r="A290" t="s">
        <v>1427</v>
      </c>
      <c r="K290" t="s">
        <v>1346</v>
      </c>
    </row>
    <row r="291" spans="1:11" x14ac:dyDescent="0.45">
      <c r="A291" t="s">
        <v>1427</v>
      </c>
      <c r="K291" t="s">
        <v>1371</v>
      </c>
    </row>
    <row r="292" spans="1:11" x14ac:dyDescent="0.45">
      <c r="A292" t="s">
        <v>1111</v>
      </c>
      <c r="K292" t="s">
        <v>1371</v>
      </c>
    </row>
    <row r="293" spans="1:11" x14ac:dyDescent="0.45">
      <c r="A293" t="s">
        <v>1111</v>
      </c>
      <c r="K293" t="s">
        <v>1401</v>
      </c>
    </row>
    <row r="294" spans="1:11" x14ac:dyDescent="0.45">
      <c r="A294" t="s">
        <v>1173</v>
      </c>
      <c r="K294" t="s">
        <v>1427</v>
      </c>
    </row>
    <row r="295" spans="1:11" x14ac:dyDescent="0.45">
      <c r="A295" t="s">
        <v>1203</v>
      </c>
      <c r="K295" t="s">
        <v>824</v>
      </c>
    </row>
    <row r="296" spans="1:11" x14ac:dyDescent="0.45">
      <c r="A296" t="s">
        <v>1087</v>
      </c>
      <c r="K296" t="s">
        <v>1061</v>
      </c>
    </row>
    <row r="297" spans="1:11" x14ac:dyDescent="0.45">
      <c r="A297" t="s">
        <v>1007</v>
      </c>
      <c r="K297" t="s">
        <v>1061</v>
      </c>
    </row>
    <row r="298" spans="1:11" x14ac:dyDescent="0.45">
      <c r="A298" t="s">
        <v>1061</v>
      </c>
      <c r="K298" t="s">
        <v>1087</v>
      </c>
    </row>
    <row r="299" spans="1:11" x14ac:dyDescent="0.45">
      <c r="A299" t="s">
        <v>1087</v>
      </c>
      <c r="K299" t="s">
        <v>1111</v>
      </c>
    </row>
    <row r="300" spans="1:11" x14ac:dyDescent="0.45">
      <c r="A300" t="s">
        <v>1260</v>
      </c>
      <c r="K300" t="s">
        <v>1111</v>
      </c>
    </row>
    <row r="301" spans="1:11" x14ac:dyDescent="0.45">
      <c r="A301" t="s">
        <v>1173</v>
      </c>
      <c r="K301" t="s">
        <v>1111</v>
      </c>
    </row>
    <row r="302" spans="1:11" x14ac:dyDescent="0.45">
      <c r="A302" t="s">
        <v>1173</v>
      </c>
      <c r="K302" t="s">
        <v>1141</v>
      </c>
    </row>
    <row r="303" spans="1:11" x14ac:dyDescent="0.45">
      <c r="A303" t="s">
        <v>1173</v>
      </c>
      <c r="K303" t="s">
        <v>1173</v>
      </c>
    </row>
    <row r="304" spans="1:11" x14ac:dyDescent="0.45">
      <c r="A304" t="s">
        <v>1061</v>
      </c>
      <c r="K304" t="s">
        <v>1203</v>
      </c>
    </row>
    <row r="305" spans="1:11" x14ac:dyDescent="0.45">
      <c r="A305" t="s">
        <v>1371</v>
      </c>
      <c r="K305" t="s">
        <v>1371</v>
      </c>
    </row>
    <row r="306" spans="1:11" x14ac:dyDescent="0.45">
      <c r="A306" t="s">
        <v>1007</v>
      </c>
      <c r="K306" t="s">
        <v>1401</v>
      </c>
    </row>
    <row r="307" spans="1:11" x14ac:dyDescent="0.45">
      <c r="A307" t="s">
        <v>824</v>
      </c>
      <c r="K307" t="s">
        <v>1401</v>
      </c>
    </row>
    <row r="308" spans="1:11" x14ac:dyDescent="0.45">
      <c r="A308" t="s">
        <v>1087</v>
      </c>
      <c r="K308" t="s">
        <v>824</v>
      </c>
    </row>
    <row r="309" spans="1:11" x14ac:dyDescent="0.45">
      <c r="A309" t="s">
        <v>1173</v>
      </c>
      <c r="K309" t="s">
        <v>824</v>
      </c>
    </row>
    <row r="310" spans="1:11" x14ac:dyDescent="0.45">
      <c r="A310" t="s">
        <v>1173</v>
      </c>
      <c r="K310" t="s">
        <v>852</v>
      </c>
    </row>
    <row r="311" spans="1:11" x14ac:dyDescent="0.45">
      <c r="A311" t="s">
        <v>1427</v>
      </c>
      <c r="K311" t="s">
        <v>852</v>
      </c>
    </row>
    <row r="312" spans="1:11" x14ac:dyDescent="0.45">
      <c r="A312" t="s">
        <v>852</v>
      </c>
      <c r="K312" t="s">
        <v>906</v>
      </c>
    </row>
    <row r="313" spans="1:11" x14ac:dyDescent="0.45">
      <c r="A313" t="s">
        <v>1427</v>
      </c>
      <c r="K313" t="s">
        <v>941</v>
      </c>
    </row>
    <row r="314" spans="1:11" x14ac:dyDescent="0.45">
      <c r="A314" t="s">
        <v>824</v>
      </c>
      <c r="K314" t="s">
        <v>1007</v>
      </c>
    </row>
    <row r="315" spans="1:11" x14ac:dyDescent="0.45">
      <c r="A315" t="s">
        <v>824</v>
      </c>
      <c r="K315" t="s">
        <v>1033</v>
      </c>
    </row>
    <row r="316" spans="1:11" x14ac:dyDescent="0.45">
      <c r="A316" t="s">
        <v>1033</v>
      </c>
      <c r="K316" t="s">
        <v>1087</v>
      </c>
    </row>
    <row r="317" spans="1:11" x14ac:dyDescent="0.45">
      <c r="A317" t="s">
        <v>1173</v>
      </c>
      <c r="K317" t="s">
        <v>1087</v>
      </c>
    </row>
    <row r="318" spans="1:11" x14ac:dyDescent="0.45">
      <c r="A318" t="s">
        <v>1371</v>
      </c>
      <c r="K318" t="s">
        <v>1203</v>
      </c>
    </row>
    <row r="319" spans="1:11" x14ac:dyDescent="0.45">
      <c r="A319" t="s">
        <v>1371</v>
      </c>
      <c r="K319" t="s">
        <v>1203</v>
      </c>
    </row>
    <row r="320" spans="1:11" x14ac:dyDescent="0.45">
      <c r="A320" t="s">
        <v>1427</v>
      </c>
      <c r="K320" t="s">
        <v>1316</v>
      </c>
    </row>
    <row r="321" spans="1:11" x14ac:dyDescent="0.45">
      <c r="A321" t="s">
        <v>1401</v>
      </c>
      <c r="K321" t="s">
        <v>1316</v>
      </c>
    </row>
    <row r="322" spans="1:11" x14ac:dyDescent="0.45">
      <c r="A322" t="s">
        <v>1111</v>
      </c>
      <c r="K322" t="s">
        <v>1371</v>
      </c>
    </row>
    <row r="323" spans="1:11" x14ac:dyDescent="0.45">
      <c r="A323" t="s">
        <v>1371</v>
      </c>
      <c r="K323" t="s">
        <v>1371</v>
      </c>
    </row>
    <row r="324" spans="1:11" x14ac:dyDescent="0.45">
      <c r="A324" t="s">
        <v>1007</v>
      </c>
      <c r="K324" t="s">
        <v>824</v>
      </c>
    </row>
    <row r="325" spans="1:11" x14ac:dyDescent="0.45">
      <c r="A325" t="s">
        <v>1007</v>
      </c>
      <c r="K325" t="s">
        <v>852</v>
      </c>
    </row>
    <row r="326" spans="1:11" x14ac:dyDescent="0.45">
      <c r="A326" t="s">
        <v>1033</v>
      </c>
      <c r="K326" t="s">
        <v>1007</v>
      </c>
    </row>
    <row r="327" spans="1:11" x14ac:dyDescent="0.45">
      <c r="A327" t="s">
        <v>1111</v>
      </c>
      <c r="K327" t="s">
        <v>1007</v>
      </c>
    </row>
    <row r="328" spans="1:11" x14ac:dyDescent="0.45">
      <c r="A328" t="s">
        <v>1007</v>
      </c>
      <c r="K328" t="s">
        <v>1007</v>
      </c>
    </row>
    <row r="329" spans="1:11" x14ac:dyDescent="0.45">
      <c r="A329" t="s">
        <v>1111</v>
      </c>
      <c r="K329" t="s">
        <v>1111</v>
      </c>
    </row>
    <row r="330" spans="1:11" x14ac:dyDescent="0.45">
      <c r="A330" t="s">
        <v>2063</v>
      </c>
      <c r="K330" t="s">
        <v>1141</v>
      </c>
    </row>
    <row r="331" spans="1:11" x14ac:dyDescent="0.45">
      <c r="A331" t="s">
        <v>2063</v>
      </c>
      <c r="K331" t="s">
        <v>824</v>
      </c>
    </row>
    <row r="332" spans="1:11" x14ac:dyDescent="0.45">
      <c r="A332" t="s">
        <v>2063</v>
      </c>
      <c r="K332" t="s">
        <v>824</v>
      </c>
    </row>
    <row r="333" spans="1:11" x14ac:dyDescent="0.45">
      <c r="A333" t="s">
        <v>2063</v>
      </c>
      <c r="K333" t="s">
        <v>852</v>
      </c>
    </row>
    <row r="334" spans="1:11" x14ac:dyDescent="0.45">
      <c r="A334" t="s">
        <v>2063</v>
      </c>
      <c r="K334" t="s">
        <v>941</v>
      </c>
    </row>
    <row r="335" spans="1:11" x14ac:dyDescent="0.45">
      <c r="A335" t="s">
        <v>2063</v>
      </c>
      <c r="K335" t="s">
        <v>1033</v>
      </c>
    </row>
    <row r="336" spans="1:11" x14ac:dyDescent="0.45">
      <c r="A336" t="s">
        <v>2063</v>
      </c>
      <c r="K336" t="s">
        <v>1033</v>
      </c>
    </row>
    <row r="337" spans="1:11" x14ac:dyDescent="0.45">
      <c r="A337" t="s">
        <v>2063</v>
      </c>
      <c r="K337" t="s">
        <v>1061</v>
      </c>
    </row>
    <row r="338" spans="1:11" x14ac:dyDescent="0.45">
      <c r="A338" t="s">
        <v>2063</v>
      </c>
      <c r="K338" t="s">
        <v>1087</v>
      </c>
    </row>
    <row r="339" spans="1:11" x14ac:dyDescent="0.45">
      <c r="A339" t="s">
        <v>2063</v>
      </c>
      <c r="K339" t="s">
        <v>1111</v>
      </c>
    </row>
    <row r="340" spans="1:11" x14ac:dyDescent="0.45">
      <c r="A340" t="s">
        <v>2063</v>
      </c>
      <c r="K340" t="s">
        <v>1111</v>
      </c>
    </row>
    <row r="341" spans="1:11" x14ac:dyDescent="0.45">
      <c r="A341" t="s">
        <v>2063</v>
      </c>
      <c r="K341" t="s">
        <v>1141</v>
      </c>
    </row>
    <row r="342" spans="1:11" x14ac:dyDescent="0.45">
      <c r="A342" t="s">
        <v>2063</v>
      </c>
      <c r="K342" t="s">
        <v>1141</v>
      </c>
    </row>
    <row r="343" spans="1:11" x14ac:dyDescent="0.45">
      <c r="A343" t="s">
        <v>2063</v>
      </c>
      <c r="K343" t="s">
        <v>1173</v>
      </c>
    </row>
    <row r="344" spans="1:11" x14ac:dyDescent="0.45">
      <c r="A344" t="s">
        <v>2063</v>
      </c>
      <c r="K344" t="s">
        <v>1173</v>
      </c>
    </row>
    <row r="345" spans="1:11" x14ac:dyDescent="0.45">
      <c r="A345" t="s">
        <v>2063</v>
      </c>
      <c r="K345" t="s">
        <v>1203</v>
      </c>
    </row>
    <row r="346" spans="1:11" x14ac:dyDescent="0.45">
      <c r="A346" t="s">
        <v>2063</v>
      </c>
      <c r="K346" t="s">
        <v>1260</v>
      </c>
    </row>
    <row r="347" spans="1:11" x14ac:dyDescent="0.45">
      <c r="A347" t="s">
        <v>2063</v>
      </c>
      <c r="K347" t="s">
        <v>1260</v>
      </c>
    </row>
    <row r="348" spans="1:11" x14ac:dyDescent="0.45">
      <c r="A348" t="s">
        <v>2063</v>
      </c>
      <c r="K348" t="s">
        <v>1260</v>
      </c>
    </row>
    <row r="349" spans="1:11" x14ac:dyDescent="0.45">
      <c r="A349" t="s">
        <v>2063</v>
      </c>
      <c r="K349" t="s">
        <v>1371</v>
      </c>
    </row>
    <row r="350" spans="1:11" x14ac:dyDescent="0.45">
      <c r="A350" t="s">
        <v>2063</v>
      </c>
      <c r="K350" t="s">
        <v>1401</v>
      </c>
    </row>
    <row r="351" spans="1:11" x14ac:dyDescent="0.45">
      <c r="A351" t="s">
        <v>2063</v>
      </c>
      <c r="K351" t="s">
        <v>1427</v>
      </c>
    </row>
    <row r="352" spans="1:11" x14ac:dyDescent="0.45">
      <c r="A352" t="s">
        <v>2063</v>
      </c>
      <c r="K352" t="s">
        <v>1007</v>
      </c>
    </row>
    <row r="353" spans="1:11" x14ac:dyDescent="0.45">
      <c r="A353" t="s">
        <v>2063</v>
      </c>
      <c r="K353" t="s">
        <v>1087</v>
      </c>
    </row>
    <row r="354" spans="1:11" x14ac:dyDescent="0.45">
      <c r="K354" t="s">
        <v>1260</v>
      </c>
    </row>
    <row r="355" spans="1:11" x14ac:dyDescent="0.45">
      <c r="K355" t="s">
        <v>1033</v>
      </c>
    </row>
    <row r="356" spans="1:11" x14ac:dyDescent="0.45">
      <c r="K356" t="s">
        <v>1061</v>
      </c>
    </row>
    <row r="357" spans="1:11" x14ac:dyDescent="0.45">
      <c r="K357" t="s">
        <v>1111</v>
      </c>
    </row>
    <row r="358" spans="1:11" x14ac:dyDescent="0.45">
      <c r="K358" t="s">
        <v>1111</v>
      </c>
    </row>
    <row r="359" spans="1:11" x14ac:dyDescent="0.45">
      <c r="K359" t="s">
        <v>879</v>
      </c>
    </row>
    <row r="360" spans="1:11" x14ac:dyDescent="0.45">
      <c r="K360" t="s">
        <v>1173</v>
      </c>
    </row>
    <row r="361" spans="1:11" x14ac:dyDescent="0.45">
      <c r="K361" t="s">
        <v>1260</v>
      </c>
    </row>
    <row r="362" spans="1:11" x14ac:dyDescent="0.45">
      <c r="K362" t="s">
        <v>1401</v>
      </c>
    </row>
    <row r="363" spans="1:11" x14ac:dyDescent="0.45">
      <c r="K363" t="s">
        <v>1427</v>
      </c>
    </row>
    <row r="364" spans="1:11" x14ac:dyDescent="0.45">
      <c r="K364" t="s">
        <v>824</v>
      </c>
    </row>
    <row r="365" spans="1:11" x14ac:dyDescent="0.45">
      <c r="K365" t="s">
        <v>983</v>
      </c>
    </row>
    <row r="366" spans="1:11" x14ac:dyDescent="0.45">
      <c r="K366" t="s">
        <v>1007</v>
      </c>
    </row>
    <row r="367" spans="1:11" x14ac:dyDescent="0.45">
      <c r="K367" t="s">
        <v>1087</v>
      </c>
    </row>
    <row r="368" spans="1:11" x14ac:dyDescent="0.45">
      <c r="K368" t="s">
        <v>1141</v>
      </c>
    </row>
    <row r="369" spans="11:11" x14ac:dyDescent="0.45">
      <c r="K369" t="s">
        <v>1141</v>
      </c>
    </row>
    <row r="370" spans="11:11" x14ac:dyDescent="0.45">
      <c r="K370" t="s">
        <v>1260</v>
      </c>
    </row>
    <row r="371" spans="11:11" x14ac:dyDescent="0.45">
      <c r="K371" t="s">
        <v>1260</v>
      </c>
    </row>
    <row r="372" spans="11:11" x14ac:dyDescent="0.45">
      <c r="K372" t="s">
        <v>852</v>
      </c>
    </row>
    <row r="373" spans="11:11" x14ac:dyDescent="0.45">
      <c r="K373" t="s">
        <v>1173</v>
      </c>
    </row>
    <row r="374" spans="11:11" x14ac:dyDescent="0.45">
      <c r="K374" t="s">
        <v>1203</v>
      </c>
    </row>
    <row r="375" spans="11:11" x14ac:dyDescent="0.45">
      <c r="K375" t="s">
        <v>1427</v>
      </c>
    </row>
    <row r="376" spans="11:11" x14ac:dyDescent="0.45">
      <c r="K376" t="s">
        <v>1203</v>
      </c>
    </row>
    <row r="377" spans="11:11" x14ac:dyDescent="0.45">
      <c r="K377" t="s">
        <v>1111</v>
      </c>
    </row>
    <row r="378" spans="11:11" x14ac:dyDescent="0.45">
      <c r="K378" t="s">
        <v>1141</v>
      </c>
    </row>
    <row r="379" spans="11:11" x14ac:dyDescent="0.45">
      <c r="K379" t="s">
        <v>1371</v>
      </c>
    </row>
    <row r="380" spans="11:11" x14ac:dyDescent="0.45">
      <c r="K380" t="s">
        <v>1061</v>
      </c>
    </row>
    <row r="381" spans="11:11" x14ac:dyDescent="0.45">
      <c r="K381" t="s">
        <v>983</v>
      </c>
    </row>
    <row r="382" spans="11:11" x14ac:dyDescent="0.45">
      <c r="K382" t="s">
        <v>1087</v>
      </c>
    </row>
    <row r="383" spans="11:11" x14ac:dyDescent="0.45">
      <c r="K383" t="s">
        <v>1203</v>
      </c>
    </row>
    <row r="384" spans="11:11" x14ac:dyDescent="0.45">
      <c r="K384" t="s">
        <v>1173</v>
      </c>
    </row>
    <row r="385" spans="11:11" x14ac:dyDescent="0.45">
      <c r="K385" t="s">
        <v>1316</v>
      </c>
    </row>
    <row r="386" spans="11:11" x14ac:dyDescent="0.45">
      <c r="K386" t="s">
        <v>1316</v>
      </c>
    </row>
    <row r="387" spans="11:11" x14ac:dyDescent="0.45">
      <c r="K387" t="s">
        <v>1087</v>
      </c>
    </row>
    <row r="388" spans="11:11" x14ac:dyDescent="0.45">
      <c r="K388" t="s">
        <v>983</v>
      </c>
    </row>
    <row r="389" spans="11:11" x14ac:dyDescent="0.45">
      <c r="K389" t="s">
        <v>1061</v>
      </c>
    </row>
    <row r="390" spans="11:11" x14ac:dyDescent="0.45">
      <c r="K390" t="s">
        <v>1111</v>
      </c>
    </row>
    <row r="391" spans="11:11" x14ac:dyDescent="0.45">
      <c r="K391" t="s">
        <v>1111</v>
      </c>
    </row>
    <row r="392" spans="11:11" x14ac:dyDescent="0.45">
      <c r="K392" t="s">
        <v>1203</v>
      </c>
    </row>
    <row r="393" spans="11:11" x14ac:dyDescent="0.45">
      <c r="K393" t="s">
        <v>824</v>
      </c>
    </row>
    <row r="394" spans="11:11" x14ac:dyDescent="0.45">
      <c r="K394" t="s">
        <v>1007</v>
      </c>
    </row>
    <row r="395" spans="11:11" x14ac:dyDescent="0.45">
      <c r="K395" t="s">
        <v>1033</v>
      </c>
    </row>
    <row r="396" spans="11:11" x14ac:dyDescent="0.45">
      <c r="K396" t="s">
        <v>1033</v>
      </c>
    </row>
    <row r="397" spans="11:11" x14ac:dyDescent="0.45">
      <c r="K397" t="s">
        <v>1111</v>
      </c>
    </row>
    <row r="398" spans="11:11" x14ac:dyDescent="0.45">
      <c r="K398" t="s">
        <v>1141</v>
      </c>
    </row>
    <row r="399" spans="11:11" x14ac:dyDescent="0.45">
      <c r="K399" t="s">
        <v>1260</v>
      </c>
    </row>
    <row r="400" spans="11:11" x14ac:dyDescent="0.45">
      <c r="K400" t="s">
        <v>1260</v>
      </c>
    </row>
    <row r="401" spans="11:11" x14ac:dyDescent="0.45">
      <c r="K401" t="s">
        <v>1316</v>
      </c>
    </row>
    <row r="402" spans="11:11" x14ac:dyDescent="0.45">
      <c r="K402" t="s">
        <v>1401</v>
      </c>
    </row>
    <row r="403" spans="11:11" x14ac:dyDescent="0.45">
      <c r="K403" t="s">
        <v>983</v>
      </c>
    </row>
    <row r="404" spans="11:11" x14ac:dyDescent="0.45">
      <c r="K404" t="s">
        <v>1260</v>
      </c>
    </row>
    <row r="405" spans="11:11" x14ac:dyDescent="0.45">
      <c r="K405" t="s">
        <v>941</v>
      </c>
    </row>
    <row r="406" spans="11:11" x14ac:dyDescent="0.45">
      <c r="K406" t="s">
        <v>1260</v>
      </c>
    </row>
    <row r="407" spans="11:11" x14ac:dyDescent="0.45">
      <c r="K407" t="s">
        <v>1401</v>
      </c>
    </row>
    <row r="408" spans="11:11" x14ac:dyDescent="0.45">
      <c r="K408" t="s">
        <v>1007</v>
      </c>
    </row>
    <row r="409" spans="11:11" x14ac:dyDescent="0.45">
      <c r="K409" t="s">
        <v>1111</v>
      </c>
    </row>
    <row r="410" spans="11:11" x14ac:dyDescent="0.45">
      <c r="K410" t="s">
        <v>1260</v>
      </c>
    </row>
    <row r="411" spans="11:11" x14ac:dyDescent="0.45">
      <c r="K411" t="s">
        <v>941</v>
      </c>
    </row>
    <row r="412" spans="11:11" x14ac:dyDescent="0.45">
      <c r="K412" t="s">
        <v>1087</v>
      </c>
    </row>
    <row r="413" spans="11:11" x14ac:dyDescent="0.45">
      <c r="K413" t="s">
        <v>1173</v>
      </c>
    </row>
    <row r="414" spans="11:11" x14ac:dyDescent="0.45">
      <c r="K414" t="s">
        <v>1203</v>
      </c>
    </row>
    <row r="415" spans="11:11" x14ac:dyDescent="0.45">
      <c r="K415" t="s">
        <v>1203</v>
      </c>
    </row>
    <row r="416" spans="11:11" x14ac:dyDescent="0.45">
      <c r="K416" t="s">
        <v>1401</v>
      </c>
    </row>
    <row r="417" spans="11:11" x14ac:dyDescent="0.45">
      <c r="K417" t="s">
        <v>941</v>
      </c>
    </row>
    <row r="418" spans="11:11" x14ac:dyDescent="0.45">
      <c r="K418" t="s">
        <v>1007</v>
      </c>
    </row>
    <row r="419" spans="11:11" x14ac:dyDescent="0.45">
      <c r="K419" t="s">
        <v>1087</v>
      </c>
    </row>
    <row r="420" spans="11:11" x14ac:dyDescent="0.45">
      <c r="K420" t="s">
        <v>1111</v>
      </c>
    </row>
    <row r="421" spans="11:11" x14ac:dyDescent="0.45">
      <c r="K421" t="s">
        <v>1203</v>
      </c>
    </row>
    <row r="422" spans="11:11" x14ac:dyDescent="0.45">
      <c r="K422" t="s">
        <v>1346</v>
      </c>
    </row>
    <row r="423" spans="11:11" x14ac:dyDescent="0.45">
      <c r="K423" t="s">
        <v>1260</v>
      </c>
    </row>
    <row r="424" spans="11:11" x14ac:dyDescent="0.45">
      <c r="K424" t="s">
        <v>1401</v>
      </c>
    </row>
    <row r="425" spans="11:11" x14ac:dyDescent="0.45">
      <c r="K425" t="s">
        <v>1316</v>
      </c>
    </row>
    <row r="426" spans="11:11" x14ac:dyDescent="0.45">
      <c r="K426" t="s">
        <v>1316</v>
      </c>
    </row>
    <row r="427" spans="11:11" x14ac:dyDescent="0.45">
      <c r="K427" t="s">
        <v>1401</v>
      </c>
    </row>
    <row r="428" spans="11:11" x14ac:dyDescent="0.45">
      <c r="K428" t="s">
        <v>941</v>
      </c>
    </row>
    <row r="429" spans="11:11" x14ac:dyDescent="0.45">
      <c r="K429" t="s">
        <v>1260</v>
      </c>
    </row>
    <row r="430" spans="11:11" x14ac:dyDescent="0.45">
      <c r="K430" t="s">
        <v>1260</v>
      </c>
    </row>
    <row r="431" spans="11:11" x14ac:dyDescent="0.45">
      <c r="K431" t="s">
        <v>1371</v>
      </c>
    </row>
    <row r="432" spans="11:11" x14ac:dyDescent="0.45">
      <c r="K432" t="s">
        <v>983</v>
      </c>
    </row>
    <row r="433" spans="11:11" x14ac:dyDescent="0.45">
      <c r="K433" t="s">
        <v>1033</v>
      </c>
    </row>
    <row r="434" spans="11:11" x14ac:dyDescent="0.45">
      <c r="K434" t="s">
        <v>1087</v>
      </c>
    </row>
    <row r="435" spans="11:11" x14ac:dyDescent="0.45">
      <c r="K435" t="s">
        <v>1173</v>
      </c>
    </row>
    <row r="436" spans="11:11" x14ac:dyDescent="0.45">
      <c r="K436" t="s">
        <v>1203</v>
      </c>
    </row>
    <row r="437" spans="11:11" x14ac:dyDescent="0.45">
      <c r="K437" t="s">
        <v>1260</v>
      </c>
    </row>
    <row r="438" spans="11:11" x14ac:dyDescent="0.45">
      <c r="K438" t="s">
        <v>1316</v>
      </c>
    </row>
    <row r="439" spans="11:11" x14ac:dyDescent="0.45">
      <c r="K439" t="s">
        <v>824</v>
      </c>
    </row>
    <row r="440" spans="11:11" x14ac:dyDescent="0.45">
      <c r="K440" t="s">
        <v>983</v>
      </c>
    </row>
    <row r="441" spans="11:11" x14ac:dyDescent="0.45">
      <c r="K441" t="s">
        <v>1401</v>
      </c>
    </row>
    <row r="442" spans="11:11" x14ac:dyDescent="0.45">
      <c r="K442" t="s">
        <v>1260</v>
      </c>
    </row>
    <row r="443" spans="11:11" x14ac:dyDescent="0.45">
      <c r="K443" t="s">
        <v>1111</v>
      </c>
    </row>
    <row r="444" spans="11:11" x14ac:dyDescent="0.45">
      <c r="K444" t="s">
        <v>1316</v>
      </c>
    </row>
    <row r="445" spans="11:11" x14ac:dyDescent="0.45">
      <c r="K445" t="s">
        <v>1371</v>
      </c>
    </row>
    <row r="446" spans="11:11" x14ac:dyDescent="0.45">
      <c r="K446" t="s">
        <v>1401</v>
      </c>
    </row>
    <row r="447" spans="11:11" x14ac:dyDescent="0.45">
      <c r="K447" t="s">
        <v>791</v>
      </c>
    </row>
    <row r="448" spans="11:11" x14ac:dyDescent="0.45">
      <c r="K448" t="s">
        <v>1007</v>
      </c>
    </row>
    <row r="449" spans="11:11" x14ac:dyDescent="0.45">
      <c r="K449" t="s">
        <v>1033</v>
      </c>
    </row>
    <row r="450" spans="11:11" x14ac:dyDescent="0.45">
      <c r="K450" t="s">
        <v>1111</v>
      </c>
    </row>
    <row r="451" spans="11:11" x14ac:dyDescent="0.45">
      <c r="K451" t="s">
        <v>824</v>
      </c>
    </row>
    <row r="452" spans="11:11" x14ac:dyDescent="0.45">
      <c r="K452" t="s">
        <v>1173</v>
      </c>
    </row>
    <row r="453" spans="11:11" x14ac:dyDescent="0.45">
      <c r="K453" t="s">
        <v>1234</v>
      </c>
    </row>
    <row r="454" spans="11:11" x14ac:dyDescent="0.45">
      <c r="K454" t="s">
        <v>1427</v>
      </c>
    </row>
    <row r="455" spans="11:11" x14ac:dyDescent="0.45">
      <c r="K455" t="s">
        <v>1427</v>
      </c>
    </row>
    <row r="456" spans="11:11" x14ac:dyDescent="0.45">
      <c r="K456" t="s">
        <v>1007</v>
      </c>
    </row>
    <row r="457" spans="11:11" x14ac:dyDescent="0.45">
      <c r="K457" t="s">
        <v>1007</v>
      </c>
    </row>
    <row r="458" spans="11:11" x14ac:dyDescent="0.45">
      <c r="K458" t="s">
        <v>1033</v>
      </c>
    </row>
    <row r="459" spans="11:11" x14ac:dyDescent="0.45">
      <c r="K459" t="s">
        <v>1401</v>
      </c>
    </row>
    <row r="460" spans="11:11" x14ac:dyDescent="0.45">
      <c r="K460" t="s">
        <v>1007</v>
      </c>
    </row>
    <row r="461" spans="11:11" x14ac:dyDescent="0.45">
      <c r="K461" t="s">
        <v>1007</v>
      </c>
    </row>
    <row r="462" spans="11:11" x14ac:dyDescent="0.45">
      <c r="K462" t="s">
        <v>1203</v>
      </c>
    </row>
    <row r="463" spans="11:11" x14ac:dyDescent="0.45">
      <c r="K463" t="s">
        <v>1401</v>
      </c>
    </row>
    <row r="464" spans="11:11" x14ac:dyDescent="0.45">
      <c r="K464" t="s">
        <v>1427</v>
      </c>
    </row>
    <row r="465" spans="11:11" x14ac:dyDescent="0.45">
      <c r="K465" t="s">
        <v>852</v>
      </c>
    </row>
    <row r="466" spans="11:11" x14ac:dyDescent="0.45">
      <c r="K466" t="s">
        <v>1260</v>
      </c>
    </row>
    <row r="467" spans="11:11" x14ac:dyDescent="0.45">
      <c r="K467" t="s">
        <v>824</v>
      </c>
    </row>
    <row r="468" spans="11:11" x14ac:dyDescent="0.45">
      <c r="K468" t="s">
        <v>1203</v>
      </c>
    </row>
    <row r="469" spans="11:11" x14ac:dyDescent="0.45">
      <c r="K469" t="s">
        <v>1260</v>
      </c>
    </row>
    <row r="470" spans="11:11" x14ac:dyDescent="0.45">
      <c r="K470" t="s">
        <v>1427</v>
      </c>
    </row>
    <row r="471" spans="11:11" x14ac:dyDescent="0.45">
      <c r="K471" t="s">
        <v>1427</v>
      </c>
    </row>
    <row r="472" spans="11:11" x14ac:dyDescent="0.45">
      <c r="K472" t="s">
        <v>1007</v>
      </c>
    </row>
    <row r="473" spans="11:11" x14ac:dyDescent="0.45">
      <c r="K473" t="s">
        <v>1234</v>
      </c>
    </row>
    <row r="474" spans="11:11" x14ac:dyDescent="0.45">
      <c r="K474" t="s">
        <v>824</v>
      </c>
    </row>
    <row r="475" spans="11:11" x14ac:dyDescent="0.45">
      <c r="K475" t="s">
        <v>1173</v>
      </c>
    </row>
    <row r="476" spans="11:11" x14ac:dyDescent="0.45">
      <c r="K476" t="s">
        <v>1371</v>
      </c>
    </row>
    <row r="477" spans="11:11" x14ac:dyDescent="0.45">
      <c r="K477" t="s">
        <v>1401</v>
      </c>
    </row>
    <row r="478" spans="11:11" x14ac:dyDescent="0.45">
      <c r="K478" t="s">
        <v>941</v>
      </c>
    </row>
    <row r="479" spans="11:11" x14ac:dyDescent="0.45">
      <c r="K479" t="s">
        <v>1316</v>
      </c>
    </row>
    <row r="480" spans="11:11" x14ac:dyDescent="0.45">
      <c r="K480" t="s">
        <v>1427</v>
      </c>
    </row>
    <row r="481" spans="11:11" x14ac:dyDescent="0.45">
      <c r="K481" t="s">
        <v>1111</v>
      </c>
    </row>
    <row r="482" spans="11:11" x14ac:dyDescent="0.45">
      <c r="K482" t="s">
        <v>1371</v>
      </c>
    </row>
    <row r="483" spans="11:11" x14ac:dyDescent="0.45">
      <c r="K483" t="s">
        <v>1427</v>
      </c>
    </row>
    <row r="484" spans="11:11" x14ac:dyDescent="0.45">
      <c r="K484" t="s">
        <v>1427</v>
      </c>
    </row>
    <row r="485" spans="11:11" x14ac:dyDescent="0.45">
      <c r="K485" t="s">
        <v>1371</v>
      </c>
    </row>
    <row r="486" spans="11:11" x14ac:dyDescent="0.45">
      <c r="K486" t="s">
        <v>1371</v>
      </c>
    </row>
    <row r="487" spans="11:11" x14ac:dyDescent="0.45">
      <c r="K487" t="s">
        <v>1371</v>
      </c>
    </row>
    <row r="488" spans="11:11" x14ac:dyDescent="0.45">
      <c r="K488" t="s">
        <v>1007</v>
      </c>
    </row>
    <row r="489" spans="11:11" x14ac:dyDescent="0.45">
      <c r="K489" t="s">
        <v>1033</v>
      </c>
    </row>
    <row r="490" spans="11:11" x14ac:dyDescent="0.45">
      <c r="K490" t="s">
        <v>1203</v>
      </c>
    </row>
    <row r="491" spans="11:11" x14ac:dyDescent="0.45">
      <c r="K491" t="s">
        <v>1260</v>
      </c>
    </row>
    <row r="492" spans="11:11" x14ac:dyDescent="0.45">
      <c r="K492" t="s">
        <v>1316</v>
      </c>
    </row>
    <row r="493" spans="11:11" x14ac:dyDescent="0.45">
      <c r="K493" t="s">
        <v>1371</v>
      </c>
    </row>
    <row r="494" spans="11:11" x14ac:dyDescent="0.45">
      <c r="K494" t="s">
        <v>1033</v>
      </c>
    </row>
    <row r="495" spans="11:11" x14ac:dyDescent="0.45">
      <c r="K495" t="s">
        <v>1087</v>
      </c>
    </row>
    <row r="496" spans="11:11" x14ac:dyDescent="0.45">
      <c r="K496" t="s">
        <v>1427</v>
      </c>
    </row>
    <row r="497" spans="11:11" x14ac:dyDescent="0.45">
      <c r="K497" t="s">
        <v>1371</v>
      </c>
    </row>
    <row r="498" spans="11:11" x14ac:dyDescent="0.45">
      <c r="K498" t="s">
        <v>852</v>
      </c>
    </row>
    <row r="499" spans="11:11" x14ac:dyDescent="0.45">
      <c r="K499" t="s">
        <v>852</v>
      </c>
    </row>
    <row r="500" spans="11:11" x14ac:dyDescent="0.45">
      <c r="K500" t="s">
        <v>824</v>
      </c>
    </row>
    <row r="501" spans="11:11" x14ac:dyDescent="0.45">
      <c r="K501" t="s">
        <v>824</v>
      </c>
    </row>
    <row r="502" spans="11:11" x14ac:dyDescent="0.45">
      <c r="K502" t="s">
        <v>824</v>
      </c>
    </row>
    <row r="503" spans="11:11" x14ac:dyDescent="0.45">
      <c r="K503" t="s">
        <v>1007</v>
      </c>
    </row>
    <row r="504" spans="11:11" x14ac:dyDescent="0.45">
      <c r="K504" t="s">
        <v>1173</v>
      </c>
    </row>
    <row r="505" spans="11:11" x14ac:dyDescent="0.45">
      <c r="K505" t="s">
        <v>1087</v>
      </c>
    </row>
    <row r="506" spans="11:11" x14ac:dyDescent="0.45">
      <c r="K506" t="s">
        <v>1111</v>
      </c>
    </row>
    <row r="507" spans="11:11" x14ac:dyDescent="0.45">
      <c r="K507" t="s">
        <v>1173</v>
      </c>
    </row>
    <row r="508" spans="11:11" x14ac:dyDescent="0.45">
      <c r="K508" t="s">
        <v>1371</v>
      </c>
    </row>
    <row r="509" spans="11:11" x14ac:dyDescent="0.45">
      <c r="K509" t="s">
        <v>1427</v>
      </c>
    </row>
    <row r="510" spans="11:11" x14ac:dyDescent="0.45">
      <c r="K510" t="s">
        <v>1033</v>
      </c>
    </row>
    <row r="511" spans="11:11" x14ac:dyDescent="0.45">
      <c r="K511" t="s">
        <v>1371</v>
      </c>
    </row>
    <row r="512" spans="11:11" x14ac:dyDescent="0.45">
      <c r="K512" t="s">
        <v>1401</v>
      </c>
    </row>
    <row r="513" spans="11:11" x14ac:dyDescent="0.45">
      <c r="K513" t="s">
        <v>1087</v>
      </c>
    </row>
    <row r="514" spans="11:11" x14ac:dyDescent="0.45">
      <c r="K514" t="s">
        <v>1173</v>
      </c>
    </row>
    <row r="515" spans="11:11" x14ac:dyDescent="0.45">
      <c r="K515" t="s">
        <v>824</v>
      </c>
    </row>
    <row r="516" spans="11:11" x14ac:dyDescent="0.45">
      <c r="K516" t="s">
        <v>1203</v>
      </c>
    </row>
    <row r="517" spans="11:11" x14ac:dyDescent="0.45">
      <c r="K517" t="s">
        <v>1203</v>
      </c>
    </row>
    <row r="518" spans="11:11" x14ac:dyDescent="0.45">
      <c r="K518" t="s">
        <v>1427</v>
      </c>
    </row>
    <row r="519" spans="11:11" x14ac:dyDescent="0.45">
      <c r="K519" t="s">
        <v>1427</v>
      </c>
    </row>
    <row r="520" spans="11:11" x14ac:dyDescent="0.45">
      <c r="K520" t="s">
        <v>1111</v>
      </c>
    </row>
    <row r="521" spans="11:11" x14ac:dyDescent="0.45">
      <c r="K521" t="s">
        <v>1111</v>
      </c>
    </row>
    <row r="522" spans="11:11" x14ac:dyDescent="0.45">
      <c r="K522" t="s">
        <v>1173</v>
      </c>
    </row>
    <row r="523" spans="11:11" x14ac:dyDescent="0.45">
      <c r="K523" t="s">
        <v>1203</v>
      </c>
    </row>
    <row r="524" spans="11:11" x14ac:dyDescent="0.45">
      <c r="K524" t="s">
        <v>1087</v>
      </c>
    </row>
    <row r="525" spans="11:11" x14ac:dyDescent="0.45">
      <c r="K525" t="s">
        <v>1007</v>
      </c>
    </row>
    <row r="526" spans="11:11" x14ac:dyDescent="0.45">
      <c r="K526" t="s">
        <v>1061</v>
      </c>
    </row>
    <row r="527" spans="11:11" x14ac:dyDescent="0.45">
      <c r="K527" t="s">
        <v>1087</v>
      </c>
    </row>
    <row r="528" spans="11:11" x14ac:dyDescent="0.45">
      <c r="K528" t="s">
        <v>1260</v>
      </c>
    </row>
    <row r="529" spans="11:11" x14ac:dyDescent="0.45">
      <c r="K529" t="s">
        <v>1173</v>
      </c>
    </row>
    <row r="530" spans="11:11" x14ac:dyDescent="0.45">
      <c r="K530" t="s">
        <v>1173</v>
      </c>
    </row>
    <row r="531" spans="11:11" x14ac:dyDescent="0.45">
      <c r="K531" t="s">
        <v>1173</v>
      </c>
    </row>
    <row r="532" spans="11:11" x14ac:dyDescent="0.45">
      <c r="K532" t="s">
        <v>1061</v>
      </c>
    </row>
    <row r="533" spans="11:11" x14ac:dyDescent="0.45">
      <c r="K533" t="s">
        <v>1371</v>
      </c>
    </row>
    <row r="534" spans="11:11" x14ac:dyDescent="0.45">
      <c r="K534" t="s">
        <v>1007</v>
      </c>
    </row>
    <row r="535" spans="11:11" x14ac:dyDescent="0.45">
      <c r="K535" t="s">
        <v>824</v>
      </c>
    </row>
    <row r="536" spans="11:11" x14ac:dyDescent="0.45">
      <c r="K536" t="s">
        <v>1087</v>
      </c>
    </row>
    <row r="537" spans="11:11" x14ac:dyDescent="0.45">
      <c r="K537" t="s">
        <v>1173</v>
      </c>
    </row>
    <row r="538" spans="11:11" x14ac:dyDescent="0.45">
      <c r="K538" t="s">
        <v>1173</v>
      </c>
    </row>
    <row r="539" spans="11:11" x14ac:dyDescent="0.45">
      <c r="K539" t="s">
        <v>1427</v>
      </c>
    </row>
    <row r="540" spans="11:11" x14ac:dyDescent="0.45">
      <c r="K540" t="s">
        <v>852</v>
      </c>
    </row>
    <row r="541" spans="11:11" x14ac:dyDescent="0.45">
      <c r="K541" t="s">
        <v>1427</v>
      </c>
    </row>
    <row r="542" spans="11:11" x14ac:dyDescent="0.45">
      <c r="K542" t="s">
        <v>824</v>
      </c>
    </row>
    <row r="543" spans="11:11" x14ac:dyDescent="0.45">
      <c r="K543" t="s">
        <v>824</v>
      </c>
    </row>
    <row r="544" spans="11:11" x14ac:dyDescent="0.45">
      <c r="K544" t="s">
        <v>1033</v>
      </c>
    </row>
    <row r="545" spans="11:11" x14ac:dyDescent="0.45">
      <c r="K545" t="s">
        <v>1173</v>
      </c>
    </row>
    <row r="546" spans="11:11" x14ac:dyDescent="0.45">
      <c r="K546" t="s">
        <v>1371</v>
      </c>
    </row>
    <row r="547" spans="11:11" x14ac:dyDescent="0.45">
      <c r="K547" t="s">
        <v>1371</v>
      </c>
    </row>
    <row r="548" spans="11:11" x14ac:dyDescent="0.45">
      <c r="K548" t="s">
        <v>1427</v>
      </c>
    </row>
    <row r="549" spans="11:11" x14ac:dyDescent="0.45">
      <c r="K549" t="s">
        <v>1401</v>
      </c>
    </row>
    <row r="550" spans="11:11" x14ac:dyDescent="0.45">
      <c r="K550" t="s">
        <v>1111</v>
      </c>
    </row>
    <row r="551" spans="11:11" x14ac:dyDescent="0.45">
      <c r="K551" t="s">
        <v>1371</v>
      </c>
    </row>
    <row r="552" spans="11:11" x14ac:dyDescent="0.45">
      <c r="K552" t="s">
        <v>1007</v>
      </c>
    </row>
    <row r="553" spans="11:11" x14ac:dyDescent="0.45">
      <c r="K553" t="s">
        <v>1007</v>
      </c>
    </row>
    <row r="554" spans="11:11" x14ac:dyDescent="0.45">
      <c r="K554" t="s">
        <v>1033</v>
      </c>
    </row>
    <row r="555" spans="11:11" x14ac:dyDescent="0.45">
      <c r="K555" t="s">
        <v>1111</v>
      </c>
    </row>
    <row r="556" spans="11:11" x14ac:dyDescent="0.45">
      <c r="K556" t="s">
        <v>1007</v>
      </c>
    </row>
    <row r="557" spans="11:11" x14ac:dyDescent="0.45">
      <c r="K557" t="s">
        <v>1111</v>
      </c>
    </row>
    <row r="558" spans="11:11" x14ac:dyDescent="0.45">
      <c r="K558" t="s">
        <v>824</v>
      </c>
    </row>
    <row r="559" spans="11:11" x14ac:dyDescent="0.45">
      <c r="K559" t="s">
        <v>2063</v>
      </c>
    </row>
    <row r="560" spans="11:11" x14ac:dyDescent="0.45">
      <c r="K560" t="s">
        <v>2063</v>
      </c>
    </row>
    <row r="561" spans="11:11" x14ac:dyDescent="0.45">
      <c r="K561" t="s">
        <v>2063</v>
      </c>
    </row>
    <row r="562" spans="11:11" x14ac:dyDescent="0.45">
      <c r="K562" t="s">
        <v>2063</v>
      </c>
    </row>
    <row r="563" spans="11:11" x14ac:dyDescent="0.45">
      <c r="K563" t="s">
        <v>2063</v>
      </c>
    </row>
    <row r="564" spans="11:11" x14ac:dyDescent="0.45">
      <c r="K564" t="s">
        <v>2063</v>
      </c>
    </row>
    <row r="565" spans="11:11" x14ac:dyDescent="0.45">
      <c r="K565" t="s">
        <v>2063</v>
      </c>
    </row>
    <row r="566" spans="11:11" x14ac:dyDescent="0.45">
      <c r="K566" t="s">
        <v>2063</v>
      </c>
    </row>
    <row r="567" spans="11:11" x14ac:dyDescent="0.45">
      <c r="K567" t="s">
        <v>2063</v>
      </c>
    </row>
    <row r="568" spans="11:11" x14ac:dyDescent="0.45">
      <c r="K568" t="s">
        <v>2063</v>
      </c>
    </row>
    <row r="569" spans="11:11" x14ac:dyDescent="0.45">
      <c r="K569" t="s">
        <v>2063</v>
      </c>
    </row>
    <row r="570" spans="11:11" x14ac:dyDescent="0.45">
      <c r="K570" t="s">
        <v>2063</v>
      </c>
    </row>
    <row r="571" spans="11:11" x14ac:dyDescent="0.45">
      <c r="K571" t="s">
        <v>2063</v>
      </c>
    </row>
    <row r="572" spans="11:11" x14ac:dyDescent="0.45">
      <c r="K572" t="s">
        <v>2063</v>
      </c>
    </row>
    <row r="573" spans="11:11" x14ac:dyDescent="0.45">
      <c r="K573" t="s">
        <v>2063</v>
      </c>
    </row>
    <row r="574" spans="11:11" x14ac:dyDescent="0.45">
      <c r="K574" t="s">
        <v>2063</v>
      </c>
    </row>
    <row r="575" spans="11:11" x14ac:dyDescent="0.45">
      <c r="K575" t="s">
        <v>2063</v>
      </c>
    </row>
    <row r="576" spans="11:11" x14ac:dyDescent="0.45">
      <c r="K576" t="s">
        <v>2063</v>
      </c>
    </row>
    <row r="577" spans="11:11" x14ac:dyDescent="0.45">
      <c r="K577" t="s">
        <v>2063</v>
      </c>
    </row>
    <row r="578" spans="11:11" x14ac:dyDescent="0.45">
      <c r="K578" t="s">
        <v>2063</v>
      </c>
    </row>
    <row r="579" spans="11:11" x14ac:dyDescent="0.45">
      <c r="K579" t="s">
        <v>2063</v>
      </c>
    </row>
    <row r="580" spans="11:11" x14ac:dyDescent="0.45">
      <c r="K580" t="s">
        <v>2063</v>
      </c>
    </row>
    <row r="581" spans="11:11" x14ac:dyDescent="0.45">
      <c r="K581" t="s">
        <v>2063</v>
      </c>
    </row>
    <row r="582" spans="11:11" x14ac:dyDescent="0.45">
      <c r="K582" t="s">
        <v>2063</v>
      </c>
    </row>
    <row r="583" spans="11:11" x14ac:dyDescent="0.45">
      <c r="K583" t="s">
        <v>2063</v>
      </c>
    </row>
  </sheetData>
  <autoFilter ref="P2:Q22" xr:uid="{6449D6E4-DBA6-4013-9C27-0005A111FC9D}">
    <sortState xmlns:xlrd2="http://schemas.microsoft.com/office/spreadsheetml/2017/richdata2" ref="P3:Q22">
      <sortCondition ref="P2:P22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4CA43768-CA35-43E5-9DF6-C0667FE70D02}">
          <xm:f>Viz_Chivas!$P$25:$Q$45</xm:f>
        </x15:webExtension>
        <x15:webExtension appRef="{8CB147E9-6AAC-4887-A456-2E85123A0105}">
          <xm:f>Viz_Chivas!$P$2:$Q$22</xm:f>
        </x15:webExtension>
      </x15:webExtens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67109-31E9-4E2F-9933-2BD738E12053}">
  <dimension ref="A1:AT369"/>
  <sheetViews>
    <sheetView zoomScale="35" zoomScaleNormal="35" workbookViewId="0">
      <selection activeCell="Q91" sqref="Q91:AE96"/>
    </sheetView>
  </sheetViews>
  <sheetFormatPr defaultRowHeight="14.25" x14ac:dyDescent="0.45"/>
  <cols>
    <col min="3" max="3" width="12.6640625" bestFit="1" customWidth="1"/>
    <col min="8" max="8" width="12.6640625" bestFit="1" customWidth="1"/>
  </cols>
  <sheetData>
    <row r="1" spans="1:46" x14ac:dyDescent="0.45">
      <c r="C1" t="s">
        <v>2025</v>
      </c>
      <c r="D1" t="s">
        <v>1449</v>
      </c>
      <c r="H1" t="s">
        <v>2024</v>
      </c>
      <c r="I1" t="s">
        <v>1449</v>
      </c>
    </row>
    <row r="2" spans="1:46" x14ac:dyDescent="0.45">
      <c r="A2" t="s">
        <v>824</v>
      </c>
      <c r="C2" t="s">
        <v>824</v>
      </c>
      <c r="D2">
        <f>COUNTIF($A$2:$A$369,C2)</f>
        <v>25</v>
      </c>
      <c r="F2" t="s">
        <v>791</v>
      </c>
      <c r="H2" t="s">
        <v>824</v>
      </c>
      <c r="I2">
        <f>COUNTIF($F$2:$F$145,H2)</f>
        <v>0</v>
      </c>
      <c r="K2" t="s">
        <v>2024</v>
      </c>
      <c r="L2" t="s">
        <v>1449</v>
      </c>
    </row>
    <row r="3" spans="1:46" x14ac:dyDescent="0.45">
      <c r="A3" t="s">
        <v>941</v>
      </c>
      <c r="C3" t="s">
        <v>941</v>
      </c>
      <c r="D3">
        <f t="shared" ref="D3:D20" si="0">COUNTIF($A$2:$A$369,C3)</f>
        <v>17</v>
      </c>
      <c r="F3" t="s">
        <v>791</v>
      </c>
      <c r="H3" t="s">
        <v>941</v>
      </c>
      <c r="I3">
        <f t="shared" ref="I3:I20" si="1">COUNTIF($F$2:$F$145,H3)</f>
        <v>8</v>
      </c>
      <c r="K3" t="s">
        <v>824</v>
      </c>
      <c r="L3">
        <v>0</v>
      </c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</row>
    <row r="4" spans="1:46" x14ac:dyDescent="0.45">
      <c r="A4" t="s">
        <v>983</v>
      </c>
      <c r="C4" t="s">
        <v>983</v>
      </c>
      <c r="D4">
        <f t="shared" si="0"/>
        <v>18</v>
      </c>
      <c r="F4" t="s">
        <v>791</v>
      </c>
      <c r="H4" t="s">
        <v>983</v>
      </c>
      <c r="I4">
        <f t="shared" si="1"/>
        <v>3</v>
      </c>
      <c r="K4" t="s">
        <v>852</v>
      </c>
      <c r="L4">
        <v>6</v>
      </c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</row>
    <row r="5" spans="1:46" x14ac:dyDescent="0.45">
      <c r="A5" t="s">
        <v>1287</v>
      </c>
      <c r="C5" t="s">
        <v>1287</v>
      </c>
      <c r="D5">
        <f t="shared" si="0"/>
        <v>6</v>
      </c>
      <c r="F5" t="s">
        <v>879</v>
      </c>
      <c r="H5" t="s">
        <v>1287</v>
      </c>
      <c r="I5">
        <f t="shared" si="1"/>
        <v>19</v>
      </c>
      <c r="K5" t="s">
        <v>879</v>
      </c>
      <c r="L5">
        <v>19</v>
      </c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</row>
    <row r="6" spans="1:46" x14ac:dyDescent="0.45">
      <c r="A6" t="s">
        <v>824</v>
      </c>
      <c r="C6" t="s">
        <v>1033</v>
      </c>
      <c r="D6">
        <f t="shared" si="0"/>
        <v>22</v>
      </c>
      <c r="F6" t="s">
        <v>791</v>
      </c>
      <c r="H6" t="s">
        <v>1033</v>
      </c>
      <c r="I6">
        <f t="shared" si="1"/>
        <v>3</v>
      </c>
      <c r="K6" t="s">
        <v>906</v>
      </c>
      <c r="L6">
        <v>21</v>
      </c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</row>
    <row r="7" spans="1:46" x14ac:dyDescent="0.45">
      <c r="A7" t="s">
        <v>941</v>
      </c>
      <c r="C7" t="s">
        <v>1203</v>
      </c>
      <c r="D7">
        <f t="shared" si="0"/>
        <v>25</v>
      </c>
      <c r="F7" t="s">
        <v>906</v>
      </c>
      <c r="H7" t="s">
        <v>1203</v>
      </c>
      <c r="I7">
        <f t="shared" si="1"/>
        <v>0</v>
      </c>
      <c r="K7" t="s">
        <v>941</v>
      </c>
      <c r="L7">
        <v>8</v>
      </c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</row>
    <row r="8" spans="1:46" x14ac:dyDescent="0.45">
      <c r="A8" t="s">
        <v>983</v>
      </c>
      <c r="C8" t="s">
        <v>1316</v>
      </c>
      <c r="D8">
        <f t="shared" si="0"/>
        <v>18</v>
      </c>
      <c r="F8" t="s">
        <v>791</v>
      </c>
      <c r="H8" t="s">
        <v>1316</v>
      </c>
      <c r="I8">
        <f t="shared" si="1"/>
        <v>7</v>
      </c>
      <c r="K8" t="s">
        <v>1371</v>
      </c>
      <c r="L8">
        <v>1</v>
      </c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</row>
    <row r="9" spans="1:46" x14ac:dyDescent="0.45">
      <c r="A9" t="s">
        <v>983</v>
      </c>
      <c r="C9" t="s">
        <v>879</v>
      </c>
      <c r="D9">
        <f t="shared" si="0"/>
        <v>2</v>
      </c>
      <c r="F9" t="s">
        <v>791</v>
      </c>
      <c r="H9" t="s">
        <v>879</v>
      </c>
      <c r="I9">
        <f t="shared" si="1"/>
        <v>19</v>
      </c>
      <c r="K9" t="s">
        <v>983</v>
      </c>
      <c r="L9">
        <v>3</v>
      </c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</row>
    <row r="10" spans="1:46" x14ac:dyDescent="0.45">
      <c r="A10" t="s">
        <v>1033</v>
      </c>
      <c r="C10" t="s">
        <v>1061</v>
      </c>
      <c r="D10">
        <f t="shared" si="0"/>
        <v>20</v>
      </c>
      <c r="F10" t="s">
        <v>879</v>
      </c>
      <c r="H10" t="s">
        <v>1061</v>
      </c>
      <c r="I10">
        <f t="shared" si="1"/>
        <v>3</v>
      </c>
      <c r="K10" t="s">
        <v>1401</v>
      </c>
      <c r="L10">
        <v>3</v>
      </c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</row>
    <row r="11" spans="1:46" x14ac:dyDescent="0.45">
      <c r="A11" t="s">
        <v>1203</v>
      </c>
      <c r="C11" t="s">
        <v>1141</v>
      </c>
      <c r="D11">
        <f t="shared" si="0"/>
        <v>24</v>
      </c>
      <c r="F11" t="s">
        <v>906</v>
      </c>
      <c r="H11" t="s">
        <v>1141</v>
      </c>
      <c r="I11">
        <f t="shared" si="1"/>
        <v>1</v>
      </c>
      <c r="K11" t="s">
        <v>1033</v>
      </c>
      <c r="L11">
        <v>3</v>
      </c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</row>
    <row r="12" spans="1:46" x14ac:dyDescent="0.45">
      <c r="A12" t="s">
        <v>1316</v>
      </c>
      <c r="C12" t="s">
        <v>1234</v>
      </c>
      <c r="D12">
        <f t="shared" si="0"/>
        <v>10</v>
      </c>
      <c r="F12" t="s">
        <v>879</v>
      </c>
      <c r="H12" t="s">
        <v>1234</v>
      </c>
      <c r="I12">
        <f t="shared" si="1"/>
        <v>14</v>
      </c>
      <c r="K12" t="s">
        <v>1061</v>
      </c>
      <c r="L12">
        <v>3</v>
      </c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</row>
    <row r="13" spans="1:46" x14ac:dyDescent="0.45">
      <c r="A13" t="s">
        <v>879</v>
      </c>
      <c r="C13" t="s">
        <v>1346</v>
      </c>
      <c r="D13">
        <f t="shared" si="0"/>
        <v>14</v>
      </c>
      <c r="F13" t="s">
        <v>791</v>
      </c>
      <c r="H13" t="s">
        <v>1346</v>
      </c>
      <c r="I13">
        <f t="shared" si="1"/>
        <v>11</v>
      </c>
      <c r="K13" t="s">
        <v>1087</v>
      </c>
      <c r="L13">
        <v>0</v>
      </c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</row>
    <row r="14" spans="1:46" x14ac:dyDescent="0.45">
      <c r="A14" t="s">
        <v>1061</v>
      </c>
      <c r="C14" t="s">
        <v>852</v>
      </c>
      <c r="D14">
        <f t="shared" si="0"/>
        <v>18</v>
      </c>
      <c r="F14" t="s">
        <v>879</v>
      </c>
      <c r="H14" t="s">
        <v>852</v>
      </c>
      <c r="I14">
        <f t="shared" si="1"/>
        <v>6</v>
      </c>
      <c r="K14" t="s">
        <v>1141</v>
      </c>
      <c r="L14">
        <v>1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</row>
    <row r="15" spans="1:46" x14ac:dyDescent="0.45">
      <c r="A15" t="s">
        <v>1141</v>
      </c>
      <c r="C15" t="s">
        <v>906</v>
      </c>
      <c r="D15">
        <f t="shared" si="0"/>
        <v>4</v>
      </c>
      <c r="F15" t="s">
        <v>906</v>
      </c>
      <c r="H15" t="s">
        <v>906</v>
      </c>
      <c r="I15">
        <f t="shared" si="1"/>
        <v>21</v>
      </c>
      <c r="K15" t="s">
        <v>1173</v>
      </c>
      <c r="L15">
        <v>1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</row>
    <row r="16" spans="1:46" x14ac:dyDescent="0.45">
      <c r="A16" t="s">
        <v>824</v>
      </c>
      <c r="C16" t="s">
        <v>1173</v>
      </c>
      <c r="D16">
        <f t="shared" si="0"/>
        <v>24</v>
      </c>
      <c r="F16" t="s">
        <v>791</v>
      </c>
      <c r="H16" t="s">
        <v>1173</v>
      </c>
      <c r="I16">
        <f t="shared" si="1"/>
        <v>1</v>
      </c>
      <c r="K16" t="s">
        <v>1203</v>
      </c>
      <c r="L16">
        <v>0</v>
      </c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</row>
    <row r="17" spans="1:46" x14ac:dyDescent="0.45">
      <c r="A17" t="s">
        <v>941</v>
      </c>
      <c r="C17" t="s">
        <v>1401</v>
      </c>
      <c r="D17">
        <f t="shared" si="0"/>
        <v>22</v>
      </c>
      <c r="F17" t="s">
        <v>906</v>
      </c>
      <c r="H17" t="s">
        <v>1401</v>
      </c>
      <c r="I17">
        <f t="shared" si="1"/>
        <v>3</v>
      </c>
      <c r="K17" t="s">
        <v>2063</v>
      </c>
      <c r="L17">
        <v>0</v>
      </c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</row>
    <row r="18" spans="1:46" x14ac:dyDescent="0.45">
      <c r="A18" t="s">
        <v>983</v>
      </c>
      <c r="C18" t="s">
        <v>2063</v>
      </c>
      <c r="D18">
        <f t="shared" si="0"/>
        <v>25</v>
      </c>
      <c r="F18" t="s">
        <v>791</v>
      </c>
      <c r="H18" t="s">
        <v>2063</v>
      </c>
      <c r="I18">
        <f t="shared" si="1"/>
        <v>0</v>
      </c>
      <c r="K18" t="s">
        <v>791</v>
      </c>
      <c r="L18">
        <v>23</v>
      </c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</row>
    <row r="19" spans="1:46" x14ac:dyDescent="0.45">
      <c r="A19" t="s">
        <v>983</v>
      </c>
      <c r="C19" t="s">
        <v>1087</v>
      </c>
      <c r="D19">
        <f t="shared" si="0"/>
        <v>24</v>
      </c>
      <c r="F19" t="s">
        <v>852</v>
      </c>
      <c r="H19" t="s">
        <v>1087</v>
      </c>
      <c r="I19">
        <f t="shared" si="1"/>
        <v>0</v>
      </c>
      <c r="K19" t="s">
        <v>1234</v>
      </c>
      <c r="L19">
        <v>14</v>
      </c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</row>
    <row r="20" spans="1:46" x14ac:dyDescent="0.45">
      <c r="A20" t="s">
        <v>1061</v>
      </c>
      <c r="C20" t="s">
        <v>791</v>
      </c>
      <c r="D20">
        <f t="shared" si="0"/>
        <v>2</v>
      </c>
      <c r="F20" t="s">
        <v>791</v>
      </c>
      <c r="H20" t="s">
        <v>791</v>
      </c>
      <c r="I20">
        <f t="shared" si="1"/>
        <v>23</v>
      </c>
      <c r="K20" t="s">
        <v>1287</v>
      </c>
      <c r="L20">
        <v>19</v>
      </c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</row>
    <row r="21" spans="1:46" x14ac:dyDescent="0.45">
      <c r="A21" t="s">
        <v>1234</v>
      </c>
      <c r="C21" t="s">
        <v>1371</v>
      </c>
      <c r="D21">
        <f>COUNTIF($A$2:$A$369,C21)</f>
        <v>24</v>
      </c>
      <c r="F21" t="s">
        <v>791</v>
      </c>
      <c r="H21" t="s">
        <v>1371</v>
      </c>
      <c r="I21">
        <f>COUNTIF($F$2:$F$145,H21)</f>
        <v>1</v>
      </c>
      <c r="K21" t="s">
        <v>1316</v>
      </c>
      <c r="L21">
        <v>7</v>
      </c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</row>
    <row r="22" spans="1:46" x14ac:dyDescent="0.45">
      <c r="A22" t="s">
        <v>1346</v>
      </c>
      <c r="F22" t="s">
        <v>1287</v>
      </c>
      <c r="K22" t="s">
        <v>1346</v>
      </c>
      <c r="L22">
        <v>11</v>
      </c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</row>
    <row r="23" spans="1:46" x14ac:dyDescent="0.45">
      <c r="A23" t="s">
        <v>852</v>
      </c>
      <c r="F23" t="s">
        <v>1061</v>
      </c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</row>
    <row r="24" spans="1:46" x14ac:dyDescent="0.45">
      <c r="A24" t="s">
        <v>852</v>
      </c>
      <c r="C24" t="s">
        <v>782</v>
      </c>
      <c r="D24">
        <f>SUM(D2:D21)</f>
        <v>344</v>
      </c>
      <c r="F24" t="s">
        <v>906</v>
      </c>
      <c r="H24" t="s">
        <v>782</v>
      </c>
      <c r="I24">
        <f>SUM(I2:I21)</f>
        <v>143</v>
      </c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</row>
    <row r="25" spans="1:46" x14ac:dyDescent="0.45">
      <c r="A25" t="s">
        <v>1234</v>
      </c>
      <c r="D25" s="7">
        <f>D24/I27</f>
        <v>0.70636550308008217</v>
      </c>
      <c r="F25" t="s">
        <v>906</v>
      </c>
      <c r="I25" s="7">
        <f>I24/I27</f>
        <v>0.29363449691991789</v>
      </c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</row>
    <row r="26" spans="1:46" x14ac:dyDescent="0.45">
      <c r="A26" t="s">
        <v>1287</v>
      </c>
      <c r="F26" t="s">
        <v>906</v>
      </c>
      <c r="K26" t="s">
        <v>2025</v>
      </c>
      <c r="L26" t="s">
        <v>1449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</row>
    <row r="27" spans="1:46" x14ac:dyDescent="0.45">
      <c r="A27" t="s">
        <v>1346</v>
      </c>
      <c r="F27" t="s">
        <v>906</v>
      </c>
      <c r="H27" t="s">
        <v>782</v>
      </c>
      <c r="I27">
        <f>I24+D24</f>
        <v>487</v>
      </c>
      <c r="K27" t="s">
        <v>824</v>
      </c>
      <c r="L27">
        <v>25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</row>
    <row r="28" spans="1:46" x14ac:dyDescent="0.45">
      <c r="A28" t="s">
        <v>1346</v>
      </c>
      <c r="F28" t="s">
        <v>879</v>
      </c>
      <c r="K28" t="s">
        <v>852</v>
      </c>
      <c r="L28">
        <v>18</v>
      </c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</row>
    <row r="29" spans="1:46" x14ac:dyDescent="0.45">
      <c r="A29" t="s">
        <v>906</v>
      </c>
      <c r="F29" t="s">
        <v>791</v>
      </c>
      <c r="K29" t="s">
        <v>879</v>
      </c>
      <c r="L29">
        <v>2</v>
      </c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</row>
    <row r="30" spans="1:46" x14ac:dyDescent="0.45">
      <c r="A30" t="s">
        <v>1141</v>
      </c>
      <c r="F30" t="s">
        <v>791</v>
      </c>
      <c r="K30" t="s">
        <v>906</v>
      </c>
      <c r="L30">
        <v>4</v>
      </c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</row>
    <row r="31" spans="1:46" x14ac:dyDescent="0.45">
      <c r="A31" t="s">
        <v>1141</v>
      </c>
      <c r="F31" t="s">
        <v>791</v>
      </c>
      <c r="K31" t="s">
        <v>941</v>
      </c>
      <c r="L31">
        <v>17</v>
      </c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</row>
    <row r="32" spans="1:46" x14ac:dyDescent="0.45">
      <c r="A32" t="s">
        <v>1203</v>
      </c>
      <c r="F32" t="s">
        <v>791</v>
      </c>
      <c r="K32" t="s">
        <v>1371</v>
      </c>
      <c r="L32">
        <v>24</v>
      </c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</row>
    <row r="33" spans="1:46" x14ac:dyDescent="0.45">
      <c r="A33" t="s">
        <v>1287</v>
      </c>
      <c r="F33" t="s">
        <v>906</v>
      </c>
      <c r="K33" t="s">
        <v>983</v>
      </c>
      <c r="L33">
        <v>18</v>
      </c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</row>
    <row r="34" spans="1:46" x14ac:dyDescent="0.45">
      <c r="A34" t="s">
        <v>1316</v>
      </c>
      <c r="F34" t="s">
        <v>852</v>
      </c>
      <c r="K34" t="s">
        <v>1401</v>
      </c>
      <c r="L34">
        <v>22</v>
      </c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</row>
    <row r="35" spans="1:46" x14ac:dyDescent="0.45">
      <c r="A35" t="s">
        <v>1346</v>
      </c>
      <c r="F35" t="s">
        <v>879</v>
      </c>
      <c r="K35" t="s">
        <v>1033</v>
      </c>
      <c r="L35">
        <v>22</v>
      </c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</row>
    <row r="36" spans="1:46" x14ac:dyDescent="0.45">
      <c r="A36" t="s">
        <v>941</v>
      </c>
      <c r="F36" t="s">
        <v>879</v>
      </c>
      <c r="K36" t="s">
        <v>1061</v>
      </c>
      <c r="L36">
        <v>20</v>
      </c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</row>
    <row r="37" spans="1:46" x14ac:dyDescent="0.45">
      <c r="A37" t="s">
        <v>941</v>
      </c>
      <c r="F37" t="s">
        <v>906</v>
      </c>
      <c r="K37" t="s">
        <v>1087</v>
      </c>
      <c r="L37">
        <v>24</v>
      </c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</row>
    <row r="38" spans="1:46" x14ac:dyDescent="0.45">
      <c r="A38" t="s">
        <v>1061</v>
      </c>
      <c r="F38" t="s">
        <v>791</v>
      </c>
      <c r="K38" t="s">
        <v>1141</v>
      </c>
      <c r="L38">
        <v>24</v>
      </c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</row>
    <row r="39" spans="1:46" x14ac:dyDescent="0.45">
      <c r="A39" t="s">
        <v>1141</v>
      </c>
      <c r="F39" t="s">
        <v>791</v>
      </c>
      <c r="K39" t="s">
        <v>1173</v>
      </c>
      <c r="L39">
        <v>24</v>
      </c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</row>
    <row r="40" spans="1:46" x14ac:dyDescent="0.45">
      <c r="A40" t="s">
        <v>1173</v>
      </c>
      <c r="F40" t="s">
        <v>791</v>
      </c>
      <c r="K40" t="s">
        <v>1203</v>
      </c>
      <c r="L40">
        <v>25</v>
      </c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</row>
    <row r="41" spans="1:46" x14ac:dyDescent="0.45">
      <c r="A41" t="s">
        <v>1316</v>
      </c>
      <c r="F41" t="s">
        <v>791</v>
      </c>
      <c r="K41" t="s">
        <v>2063</v>
      </c>
      <c r="L41">
        <v>25</v>
      </c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</row>
    <row r="42" spans="1:46" x14ac:dyDescent="0.45">
      <c r="A42" t="s">
        <v>1346</v>
      </c>
      <c r="F42" t="s">
        <v>941</v>
      </c>
      <c r="K42" t="s">
        <v>791</v>
      </c>
      <c r="L42">
        <v>2</v>
      </c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</row>
    <row r="43" spans="1:46" x14ac:dyDescent="0.45">
      <c r="A43" t="s">
        <v>1346</v>
      </c>
      <c r="F43" t="s">
        <v>941</v>
      </c>
      <c r="K43" t="s">
        <v>1234</v>
      </c>
      <c r="L43">
        <v>10</v>
      </c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</row>
    <row r="44" spans="1:46" x14ac:dyDescent="0.45">
      <c r="A44" t="s">
        <v>1401</v>
      </c>
      <c r="F44" t="s">
        <v>906</v>
      </c>
      <c r="K44" t="s">
        <v>1287</v>
      </c>
      <c r="L44">
        <v>6</v>
      </c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</row>
    <row r="45" spans="1:46" x14ac:dyDescent="0.45">
      <c r="A45" t="s">
        <v>2063</v>
      </c>
      <c r="F45" t="s">
        <v>879</v>
      </c>
      <c r="K45" t="s">
        <v>1316</v>
      </c>
      <c r="L45">
        <v>18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</row>
    <row r="46" spans="1:46" x14ac:dyDescent="0.45">
      <c r="A46" t="s">
        <v>1087</v>
      </c>
      <c r="F46" t="s">
        <v>1287</v>
      </c>
      <c r="K46" t="s">
        <v>1346</v>
      </c>
      <c r="L46">
        <v>14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</row>
    <row r="47" spans="1:46" x14ac:dyDescent="0.45">
      <c r="A47" t="s">
        <v>1087</v>
      </c>
      <c r="F47" t="s">
        <v>879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</row>
    <row r="48" spans="1:46" x14ac:dyDescent="0.45">
      <c r="A48" t="s">
        <v>1287</v>
      </c>
      <c r="F48" t="s">
        <v>791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</row>
    <row r="49" spans="1:46" x14ac:dyDescent="0.45">
      <c r="A49" t="s">
        <v>1316</v>
      </c>
      <c r="F49" t="s">
        <v>791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</row>
    <row r="50" spans="1:46" x14ac:dyDescent="0.45">
      <c r="A50" t="s">
        <v>1346</v>
      </c>
      <c r="F50" t="s">
        <v>906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</row>
    <row r="51" spans="1:46" x14ac:dyDescent="0.45">
      <c r="A51" t="s">
        <v>791</v>
      </c>
      <c r="F51" t="s">
        <v>1316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</row>
    <row r="52" spans="1:46" x14ac:dyDescent="0.45">
      <c r="A52" t="s">
        <v>852</v>
      </c>
      <c r="F52" t="s">
        <v>906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</row>
    <row r="53" spans="1:46" x14ac:dyDescent="0.45">
      <c r="A53" t="s">
        <v>1346</v>
      </c>
      <c r="F53" t="s">
        <v>906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</row>
    <row r="54" spans="1:46" x14ac:dyDescent="0.45">
      <c r="A54" t="s">
        <v>1346</v>
      </c>
      <c r="F54" t="s">
        <v>906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</row>
    <row r="55" spans="1:46" x14ac:dyDescent="0.45">
      <c r="A55" t="s">
        <v>852</v>
      </c>
      <c r="F55" t="s">
        <v>983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</row>
    <row r="56" spans="1:46" x14ac:dyDescent="0.45">
      <c r="A56" t="s">
        <v>941</v>
      </c>
      <c r="F56" t="s">
        <v>852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</row>
    <row r="57" spans="1:46" x14ac:dyDescent="0.45">
      <c r="A57" t="s">
        <v>983</v>
      </c>
      <c r="F57" t="s">
        <v>1234</v>
      </c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</row>
    <row r="58" spans="1:46" x14ac:dyDescent="0.45">
      <c r="A58" t="s">
        <v>983</v>
      </c>
      <c r="F58" t="s">
        <v>1287</v>
      </c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</row>
    <row r="59" spans="1:46" x14ac:dyDescent="0.45">
      <c r="A59" t="s">
        <v>983</v>
      </c>
      <c r="F59" t="s">
        <v>879</v>
      </c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</row>
    <row r="60" spans="1:46" x14ac:dyDescent="0.45">
      <c r="A60" t="s">
        <v>1173</v>
      </c>
      <c r="F60" t="s">
        <v>879</v>
      </c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</row>
    <row r="61" spans="1:46" x14ac:dyDescent="0.45">
      <c r="A61" t="s">
        <v>1260</v>
      </c>
      <c r="F61" t="s">
        <v>879</v>
      </c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</row>
    <row r="62" spans="1:46" x14ac:dyDescent="0.45">
      <c r="A62" t="s">
        <v>1287</v>
      </c>
      <c r="F62" t="s">
        <v>879</v>
      </c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</row>
    <row r="63" spans="1:46" x14ac:dyDescent="0.45">
      <c r="A63" t="s">
        <v>1346</v>
      </c>
      <c r="F63" t="s">
        <v>1316</v>
      </c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</row>
    <row r="64" spans="1:46" x14ac:dyDescent="0.45">
      <c r="A64" t="s">
        <v>1033</v>
      </c>
      <c r="F64" t="s">
        <v>1287</v>
      </c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</row>
    <row r="65" spans="1:46" x14ac:dyDescent="0.45">
      <c r="A65" t="s">
        <v>1087</v>
      </c>
      <c r="F65" t="s">
        <v>1033</v>
      </c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</row>
    <row r="66" spans="1:46" x14ac:dyDescent="0.45">
      <c r="A66" t="s">
        <v>1234</v>
      </c>
      <c r="F66" t="s">
        <v>1316</v>
      </c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</row>
    <row r="67" spans="1:46" x14ac:dyDescent="0.45">
      <c r="A67" t="s">
        <v>1234</v>
      </c>
      <c r="F67" t="s">
        <v>1316</v>
      </c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</row>
    <row r="68" spans="1:46" x14ac:dyDescent="0.45">
      <c r="A68" t="s">
        <v>1234</v>
      </c>
      <c r="F68" t="s">
        <v>879</v>
      </c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</row>
    <row r="69" spans="1:46" x14ac:dyDescent="0.45">
      <c r="A69" t="s">
        <v>1287</v>
      </c>
      <c r="F69" t="s">
        <v>1234</v>
      </c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</row>
    <row r="70" spans="1:46" x14ac:dyDescent="0.45">
      <c r="A70" t="s">
        <v>906</v>
      </c>
      <c r="F70" t="s">
        <v>1287</v>
      </c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</row>
    <row r="71" spans="1:46" x14ac:dyDescent="0.45">
      <c r="A71" t="s">
        <v>941</v>
      </c>
      <c r="F71" t="s">
        <v>879</v>
      </c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</row>
    <row r="72" spans="1:46" x14ac:dyDescent="0.45">
      <c r="A72" t="s">
        <v>941</v>
      </c>
      <c r="F72" t="s">
        <v>852</v>
      </c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</row>
    <row r="73" spans="1:46" x14ac:dyDescent="0.45">
      <c r="A73" t="s">
        <v>1033</v>
      </c>
      <c r="F73" t="s">
        <v>906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</row>
    <row r="74" spans="1:46" x14ac:dyDescent="0.45">
      <c r="A74" t="s">
        <v>1061</v>
      </c>
      <c r="F74" t="s">
        <v>1287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</row>
    <row r="75" spans="1:46" x14ac:dyDescent="0.45">
      <c r="A75" t="s">
        <v>1061</v>
      </c>
      <c r="F75" t="s">
        <v>791</v>
      </c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</row>
    <row r="76" spans="1:46" x14ac:dyDescent="0.45">
      <c r="A76" t="s">
        <v>1141</v>
      </c>
      <c r="F76" t="s">
        <v>1061</v>
      </c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</row>
    <row r="77" spans="1:46" x14ac:dyDescent="0.45">
      <c r="A77" t="s">
        <v>1141</v>
      </c>
      <c r="F77" t="s">
        <v>879</v>
      </c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</row>
    <row r="78" spans="1:46" x14ac:dyDescent="0.45">
      <c r="A78" t="s">
        <v>1203</v>
      </c>
      <c r="F78" t="s">
        <v>879</v>
      </c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</row>
    <row r="79" spans="1:46" x14ac:dyDescent="0.45">
      <c r="A79" t="s">
        <v>1234</v>
      </c>
      <c r="F79" t="s">
        <v>906</v>
      </c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</row>
    <row r="80" spans="1:46" x14ac:dyDescent="0.45">
      <c r="A80" t="s">
        <v>1316</v>
      </c>
      <c r="F80" t="s">
        <v>906</v>
      </c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</row>
    <row r="81" spans="1:46" x14ac:dyDescent="0.45">
      <c r="A81" t="s">
        <v>1316</v>
      </c>
      <c r="F81" t="s">
        <v>1287</v>
      </c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</row>
    <row r="82" spans="1:46" x14ac:dyDescent="0.45">
      <c r="A82" t="s">
        <v>1346</v>
      </c>
      <c r="F82" t="s">
        <v>1287</v>
      </c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</row>
    <row r="83" spans="1:46" x14ac:dyDescent="0.45">
      <c r="A83" t="s">
        <v>1401</v>
      </c>
      <c r="F83" t="s">
        <v>1346</v>
      </c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</row>
    <row r="84" spans="1:46" x14ac:dyDescent="0.45">
      <c r="A84" t="s">
        <v>852</v>
      </c>
      <c r="F84" t="s">
        <v>1346</v>
      </c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</row>
    <row r="85" spans="1:46" x14ac:dyDescent="0.45">
      <c r="A85" t="s">
        <v>852</v>
      </c>
      <c r="F85" t="s">
        <v>1346</v>
      </c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</row>
    <row r="86" spans="1:46" x14ac:dyDescent="0.45">
      <c r="A86" t="s">
        <v>941</v>
      </c>
      <c r="F86" t="s">
        <v>1346</v>
      </c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</row>
    <row r="87" spans="1:46" x14ac:dyDescent="0.45">
      <c r="A87" t="s">
        <v>1061</v>
      </c>
      <c r="F87" t="s">
        <v>1033</v>
      </c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</row>
    <row r="88" spans="1:46" x14ac:dyDescent="0.45">
      <c r="A88" t="s">
        <v>1061</v>
      </c>
      <c r="F88" t="s">
        <v>1316</v>
      </c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</row>
    <row r="89" spans="1:46" x14ac:dyDescent="0.45">
      <c r="A89" t="s">
        <v>1141</v>
      </c>
      <c r="F89" t="s">
        <v>852</v>
      </c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</row>
    <row r="90" spans="1:46" x14ac:dyDescent="0.45">
      <c r="A90" t="s">
        <v>1141</v>
      </c>
      <c r="F90" t="s">
        <v>1234</v>
      </c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</row>
    <row r="91" spans="1:46" ht="18" x14ac:dyDescent="0.55000000000000004">
      <c r="A91" t="s">
        <v>1141</v>
      </c>
      <c r="F91" t="s">
        <v>1287</v>
      </c>
      <c r="N91" s="34"/>
      <c r="O91" s="34"/>
      <c r="P91" s="34"/>
      <c r="Q91" s="38" t="s">
        <v>2006</v>
      </c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8" t="s">
        <v>2012</v>
      </c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</row>
    <row r="92" spans="1:46" ht="18" x14ac:dyDescent="0.55000000000000004">
      <c r="A92" t="s">
        <v>1234</v>
      </c>
      <c r="F92" t="s">
        <v>1401</v>
      </c>
      <c r="N92" s="34"/>
      <c r="O92" s="34"/>
      <c r="P92" s="34"/>
      <c r="Q92" s="37" t="s">
        <v>2007</v>
      </c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E92" s="37" t="s">
        <v>2013</v>
      </c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</row>
    <row r="93" spans="1:46" ht="18" x14ac:dyDescent="0.55000000000000004">
      <c r="A93" t="s">
        <v>1260</v>
      </c>
      <c r="F93" t="s">
        <v>879</v>
      </c>
      <c r="N93" s="34"/>
      <c r="O93" s="34"/>
      <c r="P93" s="34"/>
      <c r="Q93" s="36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7" t="s">
        <v>2008</v>
      </c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</row>
    <row r="94" spans="1:46" ht="18" x14ac:dyDescent="0.55000000000000004">
      <c r="A94" t="s">
        <v>983</v>
      </c>
      <c r="F94" t="s">
        <v>1234</v>
      </c>
      <c r="N94" s="34"/>
      <c r="O94" s="34"/>
      <c r="P94" s="34"/>
      <c r="Q94" s="38" t="s">
        <v>2011</v>
      </c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</row>
    <row r="95" spans="1:46" ht="18" x14ac:dyDescent="0.55000000000000004">
      <c r="A95" t="s">
        <v>1033</v>
      </c>
      <c r="F95" t="s">
        <v>1287</v>
      </c>
      <c r="N95" s="34"/>
      <c r="O95" s="34"/>
      <c r="P95" s="34"/>
      <c r="Q95" s="37" t="s">
        <v>2009</v>
      </c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</row>
    <row r="96" spans="1:46" ht="18" x14ac:dyDescent="0.55000000000000004">
      <c r="A96" t="s">
        <v>1033</v>
      </c>
      <c r="F96" t="s">
        <v>906</v>
      </c>
      <c r="N96" s="34"/>
      <c r="O96" s="34"/>
      <c r="P96" s="34"/>
      <c r="Q96" s="37" t="s">
        <v>2010</v>
      </c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</row>
    <row r="97" spans="1:46" x14ac:dyDescent="0.45">
      <c r="A97" t="s">
        <v>1061</v>
      </c>
      <c r="F97" t="s">
        <v>1234</v>
      </c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</row>
    <row r="98" spans="1:46" x14ac:dyDescent="0.45">
      <c r="A98" t="s">
        <v>1061</v>
      </c>
      <c r="F98" t="s">
        <v>941</v>
      </c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</row>
    <row r="99" spans="1:46" x14ac:dyDescent="0.45">
      <c r="A99" t="s">
        <v>1141</v>
      </c>
      <c r="F99" t="s">
        <v>1287</v>
      </c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</row>
    <row r="100" spans="1:46" x14ac:dyDescent="0.45">
      <c r="A100" t="s">
        <v>1203</v>
      </c>
      <c r="F100" t="s">
        <v>1316</v>
      </c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</row>
    <row r="101" spans="1:46" x14ac:dyDescent="0.45">
      <c r="A101" t="s">
        <v>1234</v>
      </c>
      <c r="F101" t="s">
        <v>983</v>
      </c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</row>
    <row r="102" spans="1:46" x14ac:dyDescent="0.45">
      <c r="A102" t="s">
        <v>1401</v>
      </c>
      <c r="F102" t="s">
        <v>1234</v>
      </c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</row>
    <row r="103" spans="1:46" x14ac:dyDescent="0.45">
      <c r="A103" t="s">
        <v>824</v>
      </c>
      <c r="F103" t="s">
        <v>1260</v>
      </c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</row>
    <row r="104" spans="1:46" x14ac:dyDescent="0.45">
      <c r="A104" t="s">
        <v>824</v>
      </c>
      <c r="F104" t="s">
        <v>1287</v>
      </c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</row>
    <row r="105" spans="1:46" x14ac:dyDescent="0.45">
      <c r="A105" t="s">
        <v>852</v>
      </c>
      <c r="F105" t="s">
        <v>1346</v>
      </c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</row>
    <row r="106" spans="1:46" x14ac:dyDescent="0.45">
      <c r="A106" t="s">
        <v>983</v>
      </c>
      <c r="F106" t="s">
        <v>1287</v>
      </c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</row>
    <row r="107" spans="1:46" x14ac:dyDescent="0.45">
      <c r="A107" t="s">
        <v>983</v>
      </c>
      <c r="F107" t="s">
        <v>1316</v>
      </c>
    </row>
    <row r="108" spans="1:46" x14ac:dyDescent="0.45">
      <c r="A108" t="s">
        <v>1033</v>
      </c>
      <c r="F108" t="s">
        <v>1287</v>
      </c>
    </row>
    <row r="109" spans="1:46" x14ac:dyDescent="0.45">
      <c r="A109" t="s">
        <v>1033</v>
      </c>
      <c r="F109" t="s">
        <v>1371</v>
      </c>
    </row>
    <row r="110" spans="1:46" x14ac:dyDescent="0.45">
      <c r="A110" t="s">
        <v>1033</v>
      </c>
      <c r="F110" t="s">
        <v>1346</v>
      </c>
    </row>
    <row r="111" spans="1:46" x14ac:dyDescent="0.45">
      <c r="A111" t="s">
        <v>1061</v>
      </c>
      <c r="F111" t="s">
        <v>983</v>
      </c>
    </row>
    <row r="112" spans="1:46" x14ac:dyDescent="0.45">
      <c r="A112" t="s">
        <v>1061</v>
      </c>
      <c r="F112" t="s">
        <v>1234</v>
      </c>
    </row>
    <row r="113" spans="1:6" x14ac:dyDescent="0.45">
      <c r="A113" t="s">
        <v>1087</v>
      </c>
      <c r="F113" t="s">
        <v>1287</v>
      </c>
    </row>
    <row r="114" spans="1:6" x14ac:dyDescent="0.45">
      <c r="A114" t="s">
        <v>1087</v>
      </c>
      <c r="F114" t="s">
        <v>1346</v>
      </c>
    </row>
    <row r="115" spans="1:6" x14ac:dyDescent="0.45">
      <c r="A115" t="s">
        <v>1141</v>
      </c>
      <c r="F115" t="s">
        <v>1401</v>
      </c>
    </row>
    <row r="116" spans="1:6" x14ac:dyDescent="0.45">
      <c r="A116" t="s">
        <v>1346</v>
      </c>
      <c r="F116" t="s">
        <v>941</v>
      </c>
    </row>
    <row r="117" spans="1:6" x14ac:dyDescent="0.45">
      <c r="A117" t="s">
        <v>1371</v>
      </c>
      <c r="F117" t="s">
        <v>1234</v>
      </c>
    </row>
    <row r="118" spans="1:6" x14ac:dyDescent="0.45">
      <c r="A118" t="s">
        <v>1371</v>
      </c>
      <c r="F118" t="s">
        <v>1346</v>
      </c>
    </row>
    <row r="119" spans="1:6" x14ac:dyDescent="0.45">
      <c r="A119" t="s">
        <v>852</v>
      </c>
      <c r="F119" t="s">
        <v>1061</v>
      </c>
    </row>
    <row r="120" spans="1:6" x14ac:dyDescent="0.45">
      <c r="A120" t="s">
        <v>906</v>
      </c>
      <c r="F120" t="s">
        <v>1287</v>
      </c>
    </row>
    <row r="121" spans="1:6" x14ac:dyDescent="0.45">
      <c r="A121" t="s">
        <v>983</v>
      </c>
      <c r="F121" t="s">
        <v>1346</v>
      </c>
    </row>
    <row r="122" spans="1:6" x14ac:dyDescent="0.45">
      <c r="A122" t="s">
        <v>1141</v>
      </c>
      <c r="F122" t="s">
        <v>852</v>
      </c>
    </row>
    <row r="123" spans="1:6" x14ac:dyDescent="0.45">
      <c r="A123" t="s">
        <v>1141</v>
      </c>
      <c r="F123" t="s">
        <v>941</v>
      </c>
    </row>
    <row r="124" spans="1:6" x14ac:dyDescent="0.45">
      <c r="A124" t="s">
        <v>1173</v>
      </c>
      <c r="F124" t="s">
        <v>1234</v>
      </c>
    </row>
    <row r="125" spans="1:6" x14ac:dyDescent="0.45">
      <c r="A125" t="s">
        <v>1203</v>
      </c>
      <c r="F125" t="s">
        <v>1234</v>
      </c>
    </row>
    <row r="126" spans="1:6" x14ac:dyDescent="0.45">
      <c r="A126" t="s">
        <v>1316</v>
      </c>
      <c r="F126" t="s">
        <v>1287</v>
      </c>
    </row>
    <row r="127" spans="1:6" x14ac:dyDescent="0.45">
      <c r="A127" t="s">
        <v>1401</v>
      </c>
      <c r="F127" t="s">
        <v>1346</v>
      </c>
    </row>
    <row r="128" spans="1:6" x14ac:dyDescent="0.45">
      <c r="A128" t="s">
        <v>1401</v>
      </c>
      <c r="F128" t="s">
        <v>1234</v>
      </c>
    </row>
    <row r="129" spans="1:6" x14ac:dyDescent="0.45">
      <c r="A129" t="s">
        <v>852</v>
      </c>
      <c r="F129" t="s">
        <v>1234</v>
      </c>
    </row>
    <row r="130" spans="1:6" x14ac:dyDescent="0.45">
      <c r="A130" t="s">
        <v>941</v>
      </c>
      <c r="F130" t="s">
        <v>906</v>
      </c>
    </row>
    <row r="131" spans="1:6" x14ac:dyDescent="0.45">
      <c r="A131" t="s">
        <v>1061</v>
      </c>
      <c r="F131" t="s">
        <v>1287</v>
      </c>
    </row>
    <row r="132" spans="1:6" x14ac:dyDescent="0.45">
      <c r="A132" t="s">
        <v>1087</v>
      </c>
      <c r="F132" t="s">
        <v>1234</v>
      </c>
    </row>
    <row r="133" spans="1:6" x14ac:dyDescent="0.45">
      <c r="A133" t="s">
        <v>1087</v>
      </c>
      <c r="F133" t="s">
        <v>791</v>
      </c>
    </row>
    <row r="134" spans="1:6" x14ac:dyDescent="0.45">
      <c r="A134" t="s">
        <v>1141</v>
      </c>
      <c r="F134" t="s">
        <v>879</v>
      </c>
    </row>
    <row r="135" spans="1:6" x14ac:dyDescent="0.45">
      <c r="A135" t="s">
        <v>1141</v>
      </c>
      <c r="F135" t="s">
        <v>941</v>
      </c>
    </row>
    <row r="136" spans="1:6" x14ac:dyDescent="0.45">
      <c r="A136" t="s">
        <v>1141</v>
      </c>
      <c r="F136" t="s">
        <v>941</v>
      </c>
    </row>
    <row r="137" spans="1:6" x14ac:dyDescent="0.45">
      <c r="A137" t="s">
        <v>1173</v>
      </c>
      <c r="F137" t="s">
        <v>1141</v>
      </c>
    </row>
    <row r="138" spans="1:6" x14ac:dyDescent="0.45">
      <c r="A138" t="s">
        <v>1203</v>
      </c>
      <c r="F138" t="s">
        <v>1173</v>
      </c>
    </row>
    <row r="139" spans="1:6" x14ac:dyDescent="0.45">
      <c r="A139" t="s">
        <v>1203</v>
      </c>
      <c r="F139" t="s">
        <v>1287</v>
      </c>
    </row>
    <row r="140" spans="1:6" x14ac:dyDescent="0.45">
      <c r="A140" t="s">
        <v>1260</v>
      </c>
      <c r="F140" t="s">
        <v>906</v>
      </c>
    </row>
    <row r="141" spans="1:6" x14ac:dyDescent="0.45">
      <c r="A141" t="s">
        <v>1346</v>
      </c>
      <c r="F141" t="s">
        <v>1234</v>
      </c>
    </row>
    <row r="142" spans="1:6" x14ac:dyDescent="0.45">
      <c r="A142" t="s">
        <v>1371</v>
      </c>
      <c r="F142" t="s">
        <v>1346</v>
      </c>
    </row>
    <row r="143" spans="1:6" x14ac:dyDescent="0.45">
      <c r="A143" t="s">
        <v>1371</v>
      </c>
      <c r="F143" t="s">
        <v>941</v>
      </c>
    </row>
    <row r="144" spans="1:6" x14ac:dyDescent="0.45">
      <c r="A144" t="s">
        <v>1401</v>
      </c>
      <c r="F144" t="s">
        <v>1033</v>
      </c>
    </row>
    <row r="145" spans="1:6" x14ac:dyDescent="0.45">
      <c r="A145" t="s">
        <v>824</v>
      </c>
      <c r="F145" t="s">
        <v>1401</v>
      </c>
    </row>
    <row r="146" spans="1:6" x14ac:dyDescent="0.45">
      <c r="A146" t="s">
        <v>1061</v>
      </c>
    </row>
    <row r="147" spans="1:6" x14ac:dyDescent="0.45">
      <c r="A147" t="s">
        <v>1061</v>
      </c>
    </row>
    <row r="148" spans="1:6" x14ac:dyDescent="0.45">
      <c r="A148" t="s">
        <v>1087</v>
      </c>
    </row>
    <row r="149" spans="1:6" x14ac:dyDescent="0.45">
      <c r="A149" t="s">
        <v>1141</v>
      </c>
    </row>
    <row r="150" spans="1:6" x14ac:dyDescent="0.45">
      <c r="A150" t="s">
        <v>1173</v>
      </c>
    </row>
    <row r="151" spans="1:6" x14ac:dyDescent="0.45">
      <c r="A151" t="s">
        <v>1203</v>
      </c>
    </row>
    <row r="152" spans="1:6" x14ac:dyDescent="0.45">
      <c r="A152" t="s">
        <v>1371</v>
      </c>
    </row>
    <row r="153" spans="1:6" x14ac:dyDescent="0.45">
      <c r="A153" t="s">
        <v>1401</v>
      </c>
    </row>
    <row r="154" spans="1:6" x14ac:dyDescent="0.45">
      <c r="A154" t="s">
        <v>1401</v>
      </c>
    </row>
    <row r="155" spans="1:6" x14ac:dyDescent="0.45">
      <c r="A155" t="s">
        <v>2063</v>
      </c>
    </row>
    <row r="156" spans="1:6" x14ac:dyDescent="0.45">
      <c r="A156" t="s">
        <v>824</v>
      </c>
    </row>
    <row r="157" spans="1:6" x14ac:dyDescent="0.45">
      <c r="A157" t="s">
        <v>824</v>
      </c>
    </row>
    <row r="158" spans="1:6" x14ac:dyDescent="0.45">
      <c r="A158" t="s">
        <v>852</v>
      </c>
    </row>
    <row r="159" spans="1:6" x14ac:dyDescent="0.45">
      <c r="A159" t="s">
        <v>852</v>
      </c>
    </row>
    <row r="160" spans="1:6" x14ac:dyDescent="0.45">
      <c r="A160" t="s">
        <v>906</v>
      </c>
    </row>
    <row r="161" spans="1:1" x14ac:dyDescent="0.45">
      <c r="A161" t="s">
        <v>941</v>
      </c>
    </row>
    <row r="162" spans="1:1" x14ac:dyDescent="0.45">
      <c r="A162" t="s">
        <v>1033</v>
      </c>
    </row>
    <row r="163" spans="1:1" x14ac:dyDescent="0.45">
      <c r="A163" t="s">
        <v>1087</v>
      </c>
    </row>
    <row r="164" spans="1:1" x14ac:dyDescent="0.45">
      <c r="A164" t="s">
        <v>1087</v>
      </c>
    </row>
    <row r="165" spans="1:1" x14ac:dyDescent="0.45">
      <c r="A165" t="s">
        <v>1203</v>
      </c>
    </row>
    <row r="166" spans="1:1" x14ac:dyDescent="0.45">
      <c r="A166" t="s">
        <v>1203</v>
      </c>
    </row>
    <row r="167" spans="1:1" x14ac:dyDescent="0.45">
      <c r="A167" t="s">
        <v>1316</v>
      </c>
    </row>
    <row r="168" spans="1:1" x14ac:dyDescent="0.45">
      <c r="A168" t="s">
        <v>1316</v>
      </c>
    </row>
    <row r="169" spans="1:1" x14ac:dyDescent="0.45">
      <c r="A169" t="s">
        <v>1371</v>
      </c>
    </row>
    <row r="170" spans="1:1" x14ac:dyDescent="0.45">
      <c r="A170" t="s">
        <v>1371</v>
      </c>
    </row>
    <row r="171" spans="1:1" x14ac:dyDescent="0.45">
      <c r="A171" t="s">
        <v>2063</v>
      </c>
    </row>
    <row r="172" spans="1:1" x14ac:dyDescent="0.45">
      <c r="A172" t="s">
        <v>824</v>
      </c>
    </row>
    <row r="173" spans="1:1" x14ac:dyDescent="0.45">
      <c r="A173" t="s">
        <v>852</v>
      </c>
    </row>
    <row r="174" spans="1:1" x14ac:dyDescent="0.45">
      <c r="A174" t="s">
        <v>1141</v>
      </c>
    </row>
    <row r="175" spans="1:1" x14ac:dyDescent="0.45">
      <c r="A175" t="s">
        <v>2063</v>
      </c>
    </row>
    <row r="176" spans="1:1" x14ac:dyDescent="0.45">
      <c r="A176" t="s">
        <v>824</v>
      </c>
    </row>
    <row r="177" spans="1:1" x14ac:dyDescent="0.45">
      <c r="A177" t="s">
        <v>824</v>
      </c>
    </row>
    <row r="178" spans="1:1" x14ac:dyDescent="0.45">
      <c r="A178" t="s">
        <v>852</v>
      </c>
    </row>
    <row r="179" spans="1:1" x14ac:dyDescent="0.45">
      <c r="A179" t="s">
        <v>941</v>
      </c>
    </row>
    <row r="180" spans="1:1" x14ac:dyDescent="0.45">
      <c r="A180" t="s">
        <v>1033</v>
      </c>
    </row>
    <row r="181" spans="1:1" x14ac:dyDescent="0.45">
      <c r="A181" t="s">
        <v>1033</v>
      </c>
    </row>
    <row r="182" spans="1:1" x14ac:dyDescent="0.45">
      <c r="A182" t="s">
        <v>1061</v>
      </c>
    </row>
    <row r="183" spans="1:1" x14ac:dyDescent="0.45">
      <c r="A183" t="s">
        <v>1087</v>
      </c>
    </row>
    <row r="184" spans="1:1" x14ac:dyDescent="0.45">
      <c r="A184" t="s">
        <v>1141</v>
      </c>
    </row>
    <row r="185" spans="1:1" x14ac:dyDescent="0.45">
      <c r="A185" t="s">
        <v>1141</v>
      </c>
    </row>
    <row r="186" spans="1:1" x14ac:dyDescent="0.45">
      <c r="A186" t="s">
        <v>1173</v>
      </c>
    </row>
    <row r="187" spans="1:1" x14ac:dyDescent="0.45">
      <c r="A187" t="s">
        <v>1173</v>
      </c>
    </row>
    <row r="188" spans="1:1" x14ac:dyDescent="0.45">
      <c r="A188" t="s">
        <v>1203</v>
      </c>
    </row>
    <row r="189" spans="1:1" x14ac:dyDescent="0.45">
      <c r="A189" t="s">
        <v>1260</v>
      </c>
    </row>
    <row r="190" spans="1:1" x14ac:dyDescent="0.45">
      <c r="A190" t="s">
        <v>1260</v>
      </c>
    </row>
    <row r="191" spans="1:1" x14ac:dyDescent="0.45">
      <c r="A191" t="s">
        <v>1260</v>
      </c>
    </row>
    <row r="192" spans="1:1" x14ac:dyDescent="0.45">
      <c r="A192" t="s">
        <v>1371</v>
      </c>
    </row>
    <row r="193" spans="1:1" x14ac:dyDescent="0.45">
      <c r="A193" t="s">
        <v>1401</v>
      </c>
    </row>
    <row r="194" spans="1:1" x14ac:dyDescent="0.45">
      <c r="A194" t="s">
        <v>1087</v>
      </c>
    </row>
    <row r="195" spans="1:1" x14ac:dyDescent="0.45">
      <c r="A195" t="s">
        <v>1260</v>
      </c>
    </row>
    <row r="196" spans="1:1" x14ac:dyDescent="0.45">
      <c r="A196" t="s">
        <v>1033</v>
      </c>
    </row>
    <row r="197" spans="1:1" x14ac:dyDescent="0.45">
      <c r="A197" t="s">
        <v>1061</v>
      </c>
    </row>
    <row r="198" spans="1:1" x14ac:dyDescent="0.45">
      <c r="A198" t="s">
        <v>879</v>
      </c>
    </row>
    <row r="199" spans="1:1" x14ac:dyDescent="0.45">
      <c r="A199" t="s">
        <v>1173</v>
      </c>
    </row>
    <row r="200" spans="1:1" x14ac:dyDescent="0.45">
      <c r="A200" t="s">
        <v>1260</v>
      </c>
    </row>
    <row r="201" spans="1:1" x14ac:dyDescent="0.45">
      <c r="A201" t="s">
        <v>1401</v>
      </c>
    </row>
    <row r="202" spans="1:1" x14ac:dyDescent="0.45">
      <c r="A202" t="s">
        <v>824</v>
      </c>
    </row>
    <row r="203" spans="1:1" x14ac:dyDescent="0.45">
      <c r="A203" t="s">
        <v>983</v>
      </c>
    </row>
    <row r="204" spans="1:1" x14ac:dyDescent="0.45">
      <c r="A204" t="s">
        <v>1087</v>
      </c>
    </row>
    <row r="205" spans="1:1" x14ac:dyDescent="0.45">
      <c r="A205" t="s">
        <v>1141</v>
      </c>
    </row>
    <row r="206" spans="1:1" x14ac:dyDescent="0.45">
      <c r="A206" t="s">
        <v>1141</v>
      </c>
    </row>
    <row r="207" spans="1:1" x14ac:dyDescent="0.45">
      <c r="A207" t="s">
        <v>1260</v>
      </c>
    </row>
    <row r="208" spans="1:1" x14ac:dyDescent="0.45">
      <c r="A208" t="s">
        <v>1260</v>
      </c>
    </row>
    <row r="209" spans="1:1" x14ac:dyDescent="0.45">
      <c r="A209" t="s">
        <v>2063</v>
      </c>
    </row>
    <row r="210" spans="1:1" x14ac:dyDescent="0.45">
      <c r="A210" t="s">
        <v>2063</v>
      </c>
    </row>
    <row r="211" spans="1:1" x14ac:dyDescent="0.45">
      <c r="A211" t="s">
        <v>852</v>
      </c>
    </row>
    <row r="212" spans="1:1" x14ac:dyDescent="0.45">
      <c r="A212" t="s">
        <v>1173</v>
      </c>
    </row>
    <row r="213" spans="1:1" x14ac:dyDescent="0.45">
      <c r="A213" t="s">
        <v>1203</v>
      </c>
    </row>
    <row r="214" spans="1:1" x14ac:dyDescent="0.45">
      <c r="A214" t="s">
        <v>2063</v>
      </c>
    </row>
    <row r="215" spans="1:1" x14ac:dyDescent="0.45">
      <c r="A215" t="s">
        <v>1203</v>
      </c>
    </row>
    <row r="216" spans="1:1" x14ac:dyDescent="0.45">
      <c r="A216" t="s">
        <v>1141</v>
      </c>
    </row>
    <row r="217" spans="1:1" x14ac:dyDescent="0.45">
      <c r="A217" t="s">
        <v>1371</v>
      </c>
    </row>
    <row r="218" spans="1:1" x14ac:dyDescent="0.45">
      <c r="A218" t="s">
        <v>2063</v>
      </c>
    </row>
    <row r="219" spans="1:1" x14ac:dyDescent="0.45">
      <c r="A219" t="s">
        <v>1061</v>
      </c>
    </row>
    <row r="220" spans="1:1" x14ac:dyDescent="0.45">
      <c r="A220" t="s">
        <v>983</v>
      </c>
    </row>
    <row r="221" spans="1:1" x14ac:dyDescent="0.45">
      <c r="A221" t="s">
        <v>1087</v>
      </c>
    </row>
    <row r="222" spans="1:1" x14ac:dyDescent="0.45">
      <c r="A222" t="s">
        <v>1203</v>
      </c>
    </row>
    <row r="223" spans="1:1" x14ac:dyDescent="0.45">
      <c r="A223" t="s">
        <v>2063</v>
      </c>
    </row>
    <row r="224" spans="1:1" x14ac:dyDescent="0.45">
      <c r="A224" t="s">
        <v>1173</v>
      </c>
    </row>
    <row r="225" spans="1:1" x14ac:dyDescent="0.45">
      <c r="A225" t="s">
        <v>1316</v>
      </c>
    </row>
    <row r="226" spans="1:1" x14ac:dyDescent="0.45">
      <c r="A226" t="s">
        <v>1316</v>
      </c>
    </row>
    <row r="227" spans="1:1" x14ac:dyDescent="0.45">
      <c r="A227" t="s">
        <v>2063</v>
      </c>
    </row>
    <row r="228" spans="1:1" x14ac:dyDescent="0.45">
      <c r="A228" t="s">
        <v>1087</v>
      </c>
    </row>
    <row r="229" spans="1:1" x14ac:dyDescent="0.45">
      <c r="A229" t="s">
        <v>983</v>
      </c>
    </row>
    <row r="230" spans="1:1" x14ac:dyDescent="0.45">
      <c r="A230" t="s">
        <v>1061</v>
      </c>
    </row>
    <row r="231" spans="1:1" x14ac:dyDescent="0.45">
      <c r="A231" t="s">
        <v>1203</v>
      </c>
    </row>
    <row r="232" spans="1:1" x14ac:dyDescent="0.45">
      <c r="A232" t="s">
        <v>2063</v>
      </c>
    </row>
    <row r="233" spans="1:1" x14ac:dyDescent="0.45">
      <c r="A233" t="s">
        <v>824</v>
      </c>
    </row>
    <row r="234" spans="1:1" x14ac:dyDescent="0.45">
      <c r="A234" t="s">
        <v>1033</v>
      </c>
    </row>
    <row r="235" spans="1:1" x14ac:dyDescent="0.45">
      <c r="A235" t="s">
        <v>1033</v>
      </c>
    </row>
    <row r="236" spans="1:1" x14ac:dyDescent="0.45">
      <c r="A236" t="s">
        <v>1141</v>
      </c>
    </row>
    <row r="237" spans="1:1" x14ac:dyDescent="0.45">
      <c r="A237" t="s">
        <v>1260</v>
      </c>
    </row>
    <row r="238" spans="1:1" x14ac:dyDescent="0.45">
      <c r="A238" t="s">
        <v>1260</v>
      </c>
    </row>
    <row r="239" spans="1:1" x14ac:dyDescent="0.45">
      <c r="A239" t="s">
        <v>1316</v>
      </c>
    </row>
    <row r="240" spans="1:1" x14ac:dyDescent="0.45">
      <c r="A240" t="s">
        <v>1401</v>
      </c>
    </row>
    <row r="241" spans="1:1" x14ac:dyDescent="0.45">
      <c r="A241" t="s">
        <v>2063</v>
      </c>
    </row>
    <row r="242" spans="1:1" x14ac:dyDescent="0.45">
      <c r="A242" t="s">
        <v>983</v>
      </c>
    </row>
    <row r="243" spans="1:1" x14ac:dyDescent="0.45">
      <c r="A243" t="s">
        <v>1260</v>
      </c>
    </row>
    <row r="244" spans="1:1" x14ac:dyDescent="0.45">
      <c r="A244" t="s">
        <v>941</v>
      </c>
    </row>
    <row r="245" spans="1:1" x14ac:dyDescent="0.45">
      <c r="A245" t="s">
        <v>1260</v>
      </c>
    </row>
    <row r="246" spans="1:1" x14ac:dyDescent="0.45">
      <c r="A246" t="s">
        <v>1401</v>
      </c>
    </row>
    <row r="247" spans="1:1" x14ac:dyDescent="0.45">
      <c r="A247" t="s">
        <v>1260</v>
      </c>
    </row>
    <row r="248" spans="1:1" x14ac:dyDescent="0.45">
      <c r="A248" t="s">
        <v>941</v>
      </c>
    </row>
    <row r="249" spans="1:1" x14ac:dyDescent="0.45">
      <c r="A249" t="s">
        <v>1087</v>
      </c>
    </row>
    <row r="250" spans="1:1" x14ac:dyDescent="0.45">
      <c r="A250" t="s">
        <v>1173</v>
      </c>
    </row>
    <row r="251" spans="1:1" x14ac:dyDescent="0.45">
      <c r="A251" t="s">
        <v>1203</v>
      </c>
    </row>
    <row r="252" spans="1:1" x14ac:dyDescent="0.45">
      <c r="A252" t="s">
        <v>1203</v>
      </c>
    </row>
    <row r="253" spans="1:1" x14ac:dyDescent="0.45">
      <c r="A253" t="s">
        <v>1401</v>
      </c>
    </row>
    <row r="254" spans="1:1" x14ac:dyDescent="0.45">
      <c r="A254" t="s">
        <v>941</v>
      </c>
    </row>
    <row r="255" spans="1:1" x14ac:dyDescent="0.45">
      <c r="A255" t="s">
        <v>1087</v>
      </c>
    </row>
    <row r="256" spans="1:1" x14ac:dyDescent="0.45">
      <c r="A256" t="s">
        <v>1203</v>
      </c>
    </row>
    <row r="257" spans="1:1" x14ac:dyDescent="0.45">
      <c r="A257" t="s">
        <v>1346</v>
      </c>
    </row>
    <row r="258" spans="1:1" x14ac:dyDescent="0.45">
      <c r="A258" t="s">
        <v>1260</v>
      </c>
    </row>
    <row r="259" spans="1:1" x14ac:dyDescent="0.45">
      <c r="A259" t="s">
        <v>1401</v>
      </c>
    </row>
    <row r="260" spans="1:1" x14ac:dyDescent="0.45">
      <c r="A260" t="s">
        <v>1316</v>
      </c>
    </row>
    <row r="261" spans="1:1" x14ac:dyDescent="0.45">
      <c r="A261" t="s">
        <v>1316</v>
      </c>
    </row>
    <row r="262" spans="1:1" x14ac:dyDescent="0.45">
      <c r="A262" t="s">
        <v>1401</v>
      </c>
    </row>
    <row r="263" spans="1:1" x14ac:dyDescent="0.45">
      <c r="A263" t="s">
        <v>941</v>
      </c>
    </row>
    <row r="264" spans="1:1" x14ac:dyDescent="0.45">
      <c r="A264" t="s">
        <v>1260</v>
      </c>
    </row>
    <row r="265" spans="1:1" x14ac:dyDescent="0.45">
      <c r="A265" t="s">
        <v>1260</v>
      </c>
    </row>
    <row r="266" spans="1:1" x14ac:dyDescent="0.45">
      <c r="A266" t="s">
        <v>1371</v>
      </c>
    </row>
    <row r="267" spans="1:1" x14ac:dyDescent="0.45">
      <c r="A267" t="s">
        <v>2063</v>
      </c>
    </row>
    <row r="268" spans="1:1" x14ac:dyDescent="0.45">
      <c r="A268" t="s">
        <v>983</v>
      </c>
    </row>
    <row r="269" spans="1:1" x14ac:dyDescent="0.45">
      <c r="A269" t="s">
        <v>1033</v>
      </c>
    </row>
    <row r="270" spans="1:1" x14ac:dyDescent="0.45">
      <c r="A270" t="s">
        <v>1087</v>
      </c>
    </row>
    <row r="271" spans="1:1" x14ac:dyDescent="0.45">
      <c r="A271" t="s">
        <v>1173</v>
      </c>
    </row>
    <row r="272" spans="1:1" x14ac:dyDescent="0.45">
      <c r="A272" t="s">
        <v>1203</v>
      </c>
    </row>
    <row r="273" spans="1:1" x14ac:dyDescent="0.45">
      <c r="A273" t="s">
        <v>1260</v>
      </c>
    </row>
    <row r="274" spans="1:1" x14ac:dyDescent="0.45">
      <c r="A274" t="s">
        <v>1316</v>
      </c>
    </row>
    <row r="275" spans="1:1" x14ac:dyDescent="0.45">
      <c r="A275" t="s">
        <v>824</v>
      </c>
    </row>
    <row r="276" spans="1:1" x14ac:dyDescent="0.45">
      <c r="A276" t="s">
        <v>983</v>
      </c>
    </row>
    <row r="277" spans="1:1" x14ac:dyDescent="0.45">
      <c r="A277" t="s">
        <v>1401</v>
      </c>
    </row>
    <row r="278" spans="1:1" x14ac:dyDescent="0.45">
      <c r="A278" t="s">
        <v>2063</v>
      </c>
    </row>
    <row r="279" spans="1:1" x14ac:dyDescent="0.45">
      <c r="A279" t="s">
        <v>1260</v>
      </c>
    </row>
    <row r="280" spans="1:1" x14ac:dyDescent="0.45">
      <c r="A280" t="s">
        <v>1316</v>
      </c>
    </row>
    <row r="281" spans="1:1" x14ac:dyDescent="0.45">
      <c r="A281" t="s">
        <v>1371</v>
      </c>
    </row>
    <row r="282" spans="1:1" x14ac:dyDescent="0.45">
      <c r="A282" t="s">
        <v>1401</v>
      </c>
    </row>
    <row r="283" spans="1:1" x14ac:dyDescent="0.45">
      <c r="A283" t="s">
        <v>791</v>
      </c>
    </row>
    <row r="284" spans="1:1" x14ac:dyDescent="0.45">
      <c r="A284" t="s">
        <v>1033</v>
      </c>
    </row>
    <row r="285" spans="1:1" x14ac:dyDescent="0.45">
      <c r="A285" t="s">
        <v>824</v>
      </c>
    </row>
    <row r="286" spans="1:1" x14ac:dyDescent="0.45">
      <c r="A286" t="s">
        <v>1173</v>
      </c>
    </row>
    <row r="287" spans="1:1" x14ac:dyDescent="0.45">
      <c r="A287" t="s">
        <v>1234</v>
      </c>
    </row>
    <row r="288" spans="1:1" x14ac:dyDescent="0.45">
      <c r="A288" t="s">
        <v>1033</v>
      </c>
    </row>
    <row r="289" spans="1:1" x14ac:dyDescent="0.45">
      <c r="A289" t="s">
        <v>1401</v>
      </c>
    </row>
    <row r="290" spans="1:1" x14ac:dyDescent="0.45">
      <c r="A290" t="s">
        <v>1203</v>
      </c>
    </row>
    <row r="291" spans="1:1" x14ac:dyDescent="0.45">
      <c r="A291" t="s">
        <v>1401</v>
      </c>
    </row>
    <row r="292" spans="1:1" x14ac:dyDescent="0.45">
      <c r="A292" t="s">
        <v>2063</v>
      </c>
    </row>
    <row r="293" spans="1:1" x14ac:dyDescent="0.45">
      <c r="A293" t="s">
        <v>852</v>
      </c>
    </row>
    <row r="294" spans="1:1" x14ac:dyDescent="0.45">
      <c r="A294" t="s">
        <v>1260</v>
      </c>
    </row>
    <row r="295" spans="1:1" x14ac:dyDescent="0.45">
      <c r="A295" t="s">
        <v>824</v>
      </c>
    </row>
    <row r="296" spans="1:1" x14ac:dyDescent="0.45">
      <c r="A296" t="s">
        <v>1203</v>
      </c>
    </row>
    <row r="297" spans="1:1" x14ac:dyDescent="0.45">
      <c r="A297" t="s">
        <v>1260</v>
      </c>
    </row>
    <row r="298" spans="1:1" x14ac:dyDescent="0.45">
      <c r="A298" t="s">
        <v>2063</v>
      </c>
    </row>
    <row r="299" spans="1:1" x14ac:dyDescent="0.45">
      <c r="A299" t="s">
        <v>2063</v>
      </c>
    </row>
    <row r="300" spans="1:1" x14ac:dyDescent="0.45">
      <c r="A300" t="s">
        <v>1234</v>
      </c>
    </row>
    <row r="301" spans="1:1" x14ac:dyDescent="0.45">
      <c r="A301" t="s">
        <v>824</v>
      </c>
    </row>
    <row r="302" spans="1:1" x14ac:dyDescent="0.45">
      <c r="A302" t="s">
        <v>1173</v>
      </c>
    </row>
    <row r="303" spans="1:1" x14ac:dyDescent="0.45">
      <c r="A303" t="s">
        <v>1371</v>
      </c>
    </row>
    <row r="304" spans="1:1" x14ac:dyDescent="0.45">
      <c r="A304" t="s">
        <v>1401</v>
      </c>
    </row>
    <row r="305" spans="1:1" x14ac:dyDescent="0.45">
      <c r="A305" t="s">
        <v>941</v>
      </c>
    </row>
    <row r="306" spans="1:1" x14ac:dyDescent="0.45">
      <c r="A306" t="s">
        <v>1316</v>
      </c>
    </row>
    <row r="307" spans="1:1" x14ac:dyDescent="0.45">
      <c r="A307" t="s">
        <v>1371</v>
      </c>
    </row>
    <row r="308" spans="1:1" x14ac:dyDescent="0.45">
      <c r="A308" t="s">
        <v>1371</v>
      </c>
    </row>
    <row r="309" spans="1:1" x14ac:dyDescent="0.45">
      <c r="A309" t="s">
        <v>1371</v>
      </c>
    </row>
    <row r="310" spans="1:1" x14ac:dyDescent="0.45">
      <c r="A310" t="s">
        <v>1371</v>
      </c>
    </row>
    <row r="311" spans="1:1" x14ac:dyDescent="0.45">
      <c r="A311" t="s">
        <v>1033</v>
      </c>
    </row>
    <row r="312" spans="1:1" x14ac:dyDescent="0.45">
      <c r="A312" t="s">
        <v>1203</v>
      </c>
    </row>
    <row r="313" spans="1:1" x14ac:dyDescent="0.45">
      <c r="A313" t="s">
        <v>1260</v>
      </c>
    </row>
    <row r="314" spans="1:1" x14ac:dyDescent="0.45">
      <c r="A314" t="s">
        <v>1316</v>
      </c>
    </row>
    <row r="315" spans="1:1" x14ac:dyDescent="0.45">
      <c r="A315" t="s">
        <v>1371</v>
      </c>
    </row>
    <row r="316" spans="1:1" x14ac:dyDescent="0.45">
      <c r="A316" t="s">
        <v>852</v>
      </c>
    </row>
    <row r="317" spans="1:1" x14ac:dyDescent="0.45">
      <c r="A317" t="s">
        <v>852</v>
      </c>
    </row>
    <row r="318" spans="1:1" x14ac:dyDescent="0.45">
      <c r="A318" t="s">
        <v>1033</v>
      </c>
    </row>
    <row r="319" spans="1:1" x14ac:dyDescent="0.45">
      <c r="A319" t="s">
        <v>1087</v>
      </c>
    </row>
    <row r="320" spans="1:1" x14ac:dyDescent="0.45">
      <c r="A320" t="s">
        <v>1371</v>
      </c>
    </row>
    <row r="321" spans="1:1" x14ac:dyDescent="0.45">
      <c r="A321" t="s">
        <v>824</v>
      </c>
    </row>
    <row r="322" spans="1:1" x14ac:dyDescent="0.45">
      <c r="A322" t="s">
        <v>824</v>
      </c>
    </row>
    <row r="323" spans="1:1" x14ac:dyDescent="0.45">
      <c r="A323" t="s">
        <v>824</v>
      </c>
    </row>
    <row r="324" spans="1:1" x14ac:dyDescent="0.45">
      <c r="A324" t="s">
        <v>1173</v>
      </c>
    </row>
    <row r="325" spans="1:1" x14ac:dyDescent="0.45">
      <c r="A325" t="s">
        <v>1087</v>
      </c>
    </row>
    <row r="326" spans="1:1" x14ac:dyDescent="0.45">
      <c r="A326" t="s">
        <v>1173</v>
      </c>
    </row>
    <row r="327" spans="1:1" x14ac:dyDescent="0.45">
      <c r="A327" t="s">
        <v>1371</v>
      </c>
    </row>
    <row r="328" spans="1:1" x14ac:dyDescent="0.45">
      <c r="A328" t="s">
        <v>2063</v>
      </c>
    </row>
    <row r="329" spans="1:1" x14ac:dyDescent="0.45">
      <c r="A329" t="s">
        <v>2063</v>
      </c>
    </row>
    <row r="330" spans="1:1" x14ac:dyDescent="0.45">
      <c r="A330" t="s">
        <v>1033</v>
      </c>
    </row>
    <row r="331" spans="1:1" x14ac:dyDescent="0.45">
      <c r="A331" t="s">
        <v>1371</v>
      </c>
    </row>
    <row r="332" spans="1:1" x14ac:dyDescent="0.45">
      <c r="A332" t="s">
        <v>1401</v>
      </c>
    </row>
    <row r="333" spans="1:1" x14ac:dyDescent="0.45">
      <c r="A333" t="s">
        <v>1087</v>
      </c>
    </row>
    <row r="334" spans="1:1" x14ac:dyDescent="0.45">
      <c r="A334" t="s">
        <v>1173</v>
      </c>
    </row>
    <row r="335" spans="1:1" x14ac:dyDescent="0.45">
      <c r="A335" t="s">
        <v>824</v>
      </c>
    </row>
    <row r="336" spans="1:1" x14ac:dyDescent="0.45">
      <c r="A336" t="s">
        <v>1203</v>
      </c>
    </row>
    <row r="337" spans="1:1" x14ac:dyDescent="0.45">
      <c r="A337" t="s">
        <v>1203</v>
      </c>
    </row>
    <row r="338" spans="1:1" x14ac:dyDescent="0.45">
      <c r="A338" t="s">
        <v>1173</v>
      </c>
    </row>
    <row r="339" spans="1:1" x14ac:dyDescent="0.45">
      <c r="A339" t="s">
        <v>1203</v>
      </c>
    </row>
    <row r="340" spans="1:1" x14ac:dyDescent="0.45">
      <c r="A340" t="s">
        <v>2063</v>
      </c>
    </row>
    <row r="341" spans="1:1" x14ac:dyDescent="0.45">
      <c r="A341" t="s">
        <v>2063</v>
      </c>
    </row>
    <row r="342" spans="1:1" x14ac:dyDescent="0.45">
      <c r="A342" t="s">
        <v>1087</v>
      </c>
    </row>
    <row r="343" spans="1:1" x14ac:dyDescent="0.45">
      <c r="A343" t="s">
        <v>2063</v>
      </c>
    </row>
    <row r="344" spans="1:1" x14ac:dyDescent="0.45">
      <c r="A344" t="s">
        <v>1061</v>
      </c>
    </row>
    <row r="345" spans="1:1" x14ac:dyDescent="0.45">
      <c r="A345" t="s">
        <v>1087</v>
      </c>
    </row>
    <row r="346" spans="1:1" x14ac:dyDescent="0.45">
      <c r="A346" t="s">
        <v>1260</v>
      </c>
    </row>
    <row r="347" spans="1:1" x14ac:dyDescent="0.45">
      <c r="A347" t="s">
        <v>1173</v>
      </c>
    </row>
    <row r="348" spans="1:1" x14ac:dyDescent="0.45">
      <c r="A348" t="s">
        <v>1173</v>
      </c>
    </row>
    <row r="349" spans="1:1" x14ac:dyDescent="0.45">
      <c r="A349" t="s">
        <v>1173</v>
      </c>
    </row>
    <row r="350" spans="1:1" x14ac:dyDescent="0.45">
      <c r="A350" t="s">
        <v>1061</v>
      </c>
    </row>
    <row r="351" spans="1:1" x14ac:dyDescent="0.45">
      <c r="A351" t="s">
        <v>1371</v>
      </c>
    </row>
    <row r="352" spans="1:1" x14ac:dyDescent="0.45">
      <c r="A352" t="s">
        <v>2063</v>
      </c>
    </row>
    <row r="353" spans="1:1" x14ac:dyDescent="0.45">
      <c r="A353" t="s">
        <v>824</v>
      </c>
    </row>
    <row r="354" spans="1:1" x14ac:dyDescent="0.45">
      <c r="A354" t="s">
        <v>1087</v>
      </c>
    </row>
    <row r="355" spans="1:1" x14ac:dyDescent="0.45">
      <c r="A355" t="s">
        <v>1173</v>
      </c>
    </row>
    <row r="356" spans="1:1" x14ac:dyDescent="0.45">
      <c r="A356" t="s">
        <v>1173</v>
      </c>
    </row>
    <row r="357" spans="1:1" x14ac:dyDescent="0.45">
      <c r="A357" t="s">
        <v>852</v>
      </c>
    </row>
    <row r="358" spans="1:1" x14ac:dyDescent="0.45">
      <c r="A358" t="s">
        <v>824</v>
      </c>
    </row>
    <row r="359" spans="1:1" x14ac:dyDescent="0.45">
      <c r="A359" t="s">
        <v>824</v>
      </c>
    </row>
    <row r="360" spans="1:1" x14ac:dyDescent="0.45">
      <c r="A360" t="s">
        <v>1033</v>
      </c>
    </row>
    <row r="361" spans="1:1" x14ac:dyDescent="0.45">
      <c r="A361" t="s">
        <v>1173</v>
      </c>
    </row>
    <row r="362" spans="1:1" x14ac:dyDescent="0.45">
      <c r="A362" t="s">
        <v>1371</v>
      </c>
    </row>
    <row r="363" spans="1:1" x14ac:dyDescent="0.45">
      <c r="A363" t="s">
        <v>1371</v>
      </c>
    </row>
    <row r="364" spans="1:1" x14ac:dyDescent="0.45">
      <c r="A364" t="s">
        <v>1401</v>
      </c>
    </row>
    <row r="365" spans="1:1" x14ac:dyDescent="0.45">
      <c r="A365" t="s">
        <v>1371</v>
      </c>
    </row>
    <row r="366" spans="1:1" x14ac:dyDescent="0.45">
      <c r="A366" t="s">
        <v>2063</v>
      </c>
    </row>
    <row r="367" spans="1:1" x14ac:dyDescent="0.45">
      <c r="A367" t="s">
        <v>1033</v>
      </c>
    </row>
    <row r="368" spans="1:1" x14ac:dyDescent="0.45">
      <c r="A368" t="s">
        <v>2063</v>
      </c>
    </row>
    <row r="369" spans="1:1" x14ac:dyDescent="0.45">
      <c r="A369" t="s">
        <v>824</v>
      </c>
    </row>
  </sheetData>
  <autoFilter ref="K26:L47" xr:uid="{BD067109-31E9-4E2F-9933-2BD738E12053}">
    <sortState xmlns:xlrd2="http://schemas.microsoft.com/office/spreadsheetml/2017/richdata2" ref="K27:L47">
      <sortCondition ref="K26:K47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05EE97D-A106-4319-94EB-18CB229BE890}">
          <xm:f>Viz_MTY!$K$26:$L$46</xm:f>
        </x15:webExtension>
        <x15:webExtension appRef="{C6DE4C2F-4A3D-44F3-B225-B4711E96D9C0}">
          <xm:f>Viz_MTY!$K$2:$L$22</xm:f>
        </x15:webExtension>
      </x15:webExtens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C2F3-8FA5-451B-BB41-D65CA925CED8}">
  <dimension ref="A1:AR423"/>
  <sheetViews>
    <sheetView topLeftCell="E1" zoomScale="35" zoomScaleNormal="35" workbookViewId="0">
      <selection activeCell="AW51" sqref="AW51"/>
    </sheetView>
  </sheetViews>
  <sheetFormatPr defaultRowHeight="14.25" x14ac:dyDescent="0.45"/>
  <sheetData>
    <row r="1" spans="1:44" x14ac:dyDescent="0.45"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</row>
    <row r="2" spans="1:44" x14ac:dyDescent="0.45">
      <c r="A2" t="s">
        <v>791</v>
      </c>
      <c r="C2" t="s">
        <v>2024</v>
      </c>
      <c r="D2" t="s">
        <v>2292</v>
      </c>
      <c r="F2" t="s">
        <v>1316</v>
      </c>
      <c r="H2" t="s">
        <v>2025</v>
      </c>
      <c r="I2" t="s">
        <v>2292</v>
      </c>
      <c r="K2" t="s">
        <v>2024</v>
      </c>
      <c r="L2" t="s">
        <v>2292</v>
      </c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</row>
    <row r="3" spans="1:44" x14ac:dyDescent="0.45">
      <c r="A3" t="s">
        <v>791</v>
      </c>
      <c r="C3" t="s">
        <v>824</v>
      </c>
      <c r="D3">
        <f t="shared" ref="D3:D22" si="0">COUNTIF($A$2:$A$65,C3)</f>
        <v>0</v>
      </c>
      <c r="F3" t="s">
        <v>1316</v>
      </c>
      <c r="H3" t="s">
        <v>824</v>
      </c>
      <c r="I3">
        <f>COUNTIF($F$2:$F$423,H3)+1</f>
        <v>25</v>
      </c>
      <c r="K3" t="s">
        <v>824</v>
      </c>
      <c r="L3">
        <v>0</v>
      </c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</row>
    <row r="4" spans="1:44" x14ac:dyDescent="0.45">
      <c r="A4" t="s">
        <v>791</v>
      </c>
      <c r="C4" t="s">
        <v>852</v>
      </c>
      <c r="D4">
        <f t="shared" si="0"/>
        <v>3</v>
      </c>
      <c r="F4" t="s">
        <v>879</v>
      </c>
      <c r="H4" t="s">
        <v>852</v>
      </c>
      <c r="I4">
        <f t="shared" ref="I4:I22" si="1">COUNTIF($F$2:$F$423,H4)</f>
        <v>21</v>
      </c>
      <c r="K4" t="s">
        <v>852</v>
      </c>
      <c r="L4">
        <v>3</v>
      </c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</row>
    <row r="5" spans="1:44" x14ac:dyDescent="0.45">
      <c r="A5" t="s">
        <v>879</v>
      </c>
      <c r="C5" t="s">
        <v>879</v>
      </c>
      <c r="D5">
        <f t="shared" si="0"/>
        <v>13</v>
      </c>
      <c r="F5" t="s">
        <v>1234</v>
      </c>
      <c r="H5" t="s">
        <v>879</v>
      </c>
      <c r="I5">
        <f t="shared" si="1"/>
        <v>8</v>
      </c>
      <c r="K5" t="s">
        <v>879</v>
      </c>
      <c r="L5">
        <v>13</v>
      </c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</row>
    <row r="6" spans="1:44" x14ac:dyDescent="0.45">
      <c r="A6" t="s">
        <v>791</v>
      </c>
      <c r="C6" t="s">
        <v>906</v>
      </c>
      <c r="D6">
        <f t="shared" si="0"/>
        <v>15</v>
      </c>
      <c r="F6" t="s">
        <v>1287</v>
      </c>
      <c r="H6" t="s">
        <v>906</v>
      </c>
      <c r="I6">
        <f t="shared" si="1"/>
        <v>10</v>
      </c>
      <c r="K6" t="s">
        <v>906</v>
      </c>
      <c r="L6">
        <v>15</v>
      </c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</row>
    <row r="7" spans="1:44" x14ac:dyDescent="0.45">
      <c r="A7" t="s">
        <v>906</v>
      </c>
      <c r="C7" t="s">
        <v>941</v>
      </c>
      <c r="D7">
        <f t="shared" si="0"/>
        <v>2</v>
      </c>
      <c r="F7" t="s">
        <v>879</v>
      </c>
      <c r="H7" t="s">
        <v>941</v>
      </c>
      <c r="I7">
        <f t="shared" si="1"/>
        <v>23</v>
      </c>
      <c r="K7" t="s">
        <v>941</v>
      </c>
      <c r="L7">
        <v>2</v>
      </c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</row>
    <row r="8" spans="1:44" x14ac:dyDescent="0.45">
      <c r="A8" t="s">
        <v>791</v>
      </c>
      <c r="C8" t="s">
        <v>1371</v>
      </c>
      <c r="D8">
        <f t="shared" si="0"/>
        <v>0</v>
      </c>
      <c r="F8" t="s">
        <v>852</v>
      </c>
      <c r="H8" t="s">
        <v>1371</v>
      </c>
      <c r="I8">
        <f t="shared" si="1"/>
        <v>25</v>
      </c>
      <c r="K8" t="s">
        <v>1371</v>
      </c>
      <c r="L8">
        <v>0</v>
      </c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</row>
    <row r="9" spans="1:44" x14ac:dyDescent="0.45">
      <c r="A9" t="s">
        <v>791</v>
      </c>
      <c r="C9" t="s">
        <v>983</v>
      </c>
      <c r="D9">
        <f t="shared" si="0"/>
        <v>1</v>
      </c>
      <c r="F9" t="s">
        <v>906</v>
      </c>
      <c r="H9" t="s">
        <v>983</v>
      </c>
      <c r="I9">
        <f t="shared" si="1"/>
        <v>20</v>
      </c>
      <c r="K9" t="s">
        <v>983</v>
      </c>
      <c r="L9">
        <v>1</v>
      </c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</row>
    <row r="10" spans="1:44" x14ac:dyDescent="0.45">
      <c r="A10" t="s">
        <v>879</v>
      </c>
      <c r="C10" t="s">
        <v>1401</v>
      </c>
      <c r="D10">
        <f t="shared" si="0"/>
        <v>0</v>
      </c>
      <c r="F10" t="s">
        <v>1287</v>
      </c>
      <c r="H10" t="s">
        <v>1401</v>
      </c>
      <c r="I10">
        <f t="shared" si="1"/>
        <v>25</v>
      </c>
      <c r="K10" t="s">
        <v>1401</v>
      </c>
      <c r="L10">
        <v>0</v>
      </c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</row>
    <row r="11" spans="1:44" x14ac:dyDescent="0.45">
      <c r="A11" t="s">
        <v>906</v>
      </c>
      <c r="C11" t="s">
        <v>1033</v>
      </c>
      <c r="D11">
        <f t="shared" si="0"/>
        <v>1</v>
      </c>
      <c r="F11" t="s">
        <v>791</v>
      </c>
      <c r="H11" t="s">
        <v>1033</v>
      </c>
      <c r="I11">
        <f t="shared" si="1"/>
        <v>24</v>
      </c>
      <c r="K11" t="s">
        <v>1033</v>
      </c>
      <c r="L11">
        <v>1</v>
      </c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</row>
    <row r="12" spans="1:44" x14ac:dyDescent="0.45">
      <c r="A12" t="s">
        <v>879</v>
      </c>
      <c r="C12" t="s">
        <v>1061</v>
      </c>
      <c r="D12">
        <f t="shared" si="0"/>
        <v>1</v>
      </c>
      <c r="F12" t="s">
        <v>1061</v>
      </c>
      <c r="H12" t="s">
        <v>1061</v>
      </c>
      <c r="I12">
        <f t="shared" si="1"/>
        <v>22</v>
      </c>
      <c r="K12" t="s">
        <v>1061</v>
      </c>
      <c r="L12">
        <v>1</v>
      </c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1:44" x14ac:dyDescent="0.45">
      <c r="A13" t="s">
        <v>791</v>
      </c>
      <c r="C13" t="s">
        <v>1087</v>
      </c>
      <c r="D13">
        <f t="shared" si="0"/>
        <v>0</v>
      </c>
      <c r="F13" t="s">
        <v>879</v>
      </c>
      <c r="H13" t="s">
        <v>1087</v>
      </c>
      <c r="I13">
        <f t="shared" si="1"/>
        <v>24</v>
      </c>
      <c r="K13" t="s">
        <v>1087</v>
      </c>
      <c r="L13">
        <v>0</v>
      </c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</row>
    <row r="14" spans="1:44" x14ac:dyDescent="0.45">
      <c r="A14" t="s">
        <v>879</v>
      </c>
      <c r="C14" t="s">
        <v>1141</v>
      </c>
      <c r="D14">
        <f t="shared" si="0"/>
        <v>0</v>
      </c>
      <c r="F14" t="s">
        <v>879</v>
      </c>
      <c r="H14" t="s">
        <v>1141</v>
      </c>
      <c r="I14">
        <f t="shared" si="1"/>
        <v>25</v>
      </c>
      <c r="K14" t="s">
        <v>1141</v>
      </c>
      <c r="L14">
        <v>0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</row>
    <row r="15" spans="1:44" x14ac:dyDescent="0.45">
      <c r="A15" t="s">
        <v>906</v>
      </c>
      <c r="C15" t="s">
        <v>1173</v>
      </c>
      <c r="D15">
        <f t="shared" si="0"/>
        <v>0</v>
      </c>
      <c r="F15" t="s">
        <v>906</v>
      </c>
      <c r="H15" t="s">
        <v>1173</v>
      </c>
      <c r="I15">
        <f t="shared" si="1"/>
        <v>25</v>
      </c>
      <c r="K15" t="s">
        <v>1173</v>
      </c>
      <c r="L15">
        <v>0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</row>
    <row r="16" spans="1:44" x14ac:dyDescent="0.45">
      <c r="A16" t="s">
        <v>791</v>
      </c>
      <c r="C16" t="s">
        <v>1203</v>
      </c>
      <c r="D16">
        <f t="shared" si="0"/>
        <v>0</v>
      </c>
      <c r="F16" t="s">
        <v>906</v>
      </c>
      <c r="H16" t="s">
        <v>1203</v>
      </c>
      <c r="I16">
        <f t="shared" si="1"/>
        <v>25</v>
      </c>
      <c r="K16" t="s">
        <v>1203</v>
      </c>
      <c r="L16">
        <v>0</v>
      </c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</row>
    <row r="17" spans="1:44" x14ac:dyDescent="0.45">
      <c r="A17" t="s">
        <v>906</v>
      </c>
      <c r="C17" t="s">
        <v>2063</v>
      </c>
      <c r="D17">
        <f t="shared" si="0"/>
        <v>0</v>
      </c>
      <c r="F17" t="s">
        <v>1287</v>
      </c>
      <c r="H17" t="s">
        <v>2063</v>
      </c>
      <c r="I17">
        <f t="shared" si="1"/>
        <v>25</v>
      </c>
      <c r="K17" t="s">
        <v>2063</v>
      </c>
      <c r="L17">
        <v>0</v>
      </c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</row>
    <row r="18" spans="1:44" x14ac:dyDescent="0.45">
      <c r="A18" t="s">
        <v>791</v>
      </c>
      <c r="C18" t="s">
        <v>791</v>
      </c>
      <c r="D18">
        <f t="shared" si="0"/>
        <v>21</v>
      </c>
      <c r="F18" t="s">
        <v>1287</v>
      </c>
      <c r="H18" t="s">
        <v>791</v>
      </c>
      <c r="I18">
        <f t="shared" si="1"/>
        <v>4</v>
      </c>
      <c r="K18" t="s">
        <v>791</v>
      </c>
      <c r="L18">
        <v>21</v>
      </c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</row>
    <row r="19" spans="1:44" x14ac:dyDescent="0.45">
      <c r="A19" t="s">
        <v>852</v>
      </c>
      <c r="C19" t="s">
        <v>1234</v>
      </c>
      <c r="D19">
        <f t="shared" si="0"/>
        <v>1</v>
      </c>
      <c r="F19" t="s">
        <v>1346</v>
      </c>
      <c r="H19" t="s">
        <v>1234</v>
      </c>
      <c r="I19">
        <f t="shared" si="1"/>
        <v>23</v>
      </c>
      <c r="K19" t="s">
        <v>1234</v>
      </c>
      <c r="L19">
        <v>1</v>
      </c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</row>
    <row r="20" spans="1:44" x14ac:dyDescent="0.45">
      <c r="A20" t="s">
        <v>791</v>
      </c>
      <c r="C20" t="s">
        <v>1287</v>
      </c>
      <c r="D20">
        <f t="shared" si="0"/>
        <v>4</v>
      </c>
      <c r="F20" t="s">
        <v>1346</v>
      </c>
      <c r="H20" t="s">
        <v>1287</v>
      </c>
      <c r="I20">
        <f t="shared" si="1"/>
        <v>21</v>
      </c>
      <c r="K20" t="s">
        <v>1287</v>
      </c>
      <c r="L20">
        <v>4</v>
      </c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</row>
    <row r="21" spans="1:44" x14ac:dyDescent="0.45">
      <c r="A21" t="s">
        <v>791</v>
      </c>
      <c r="C21" t="s">
        <v>1316</v>
      </c>
      <c r="D21">
        <f t="shared" si="0"/>
        <v>2</v>
      </c>
      <c r="F21" t="s">
        <v>1346</v>
      </c>
      <c r="H21" t="s">
        <v>1316</v>
      </c>
      <c r="I21">
        <f t="shared" si="1"/>
        <v>23</v>
      </c>
      <c r="K21" t="s">
        <v>1316</v>
      </c>
      <c r="L21">
        <v>2</v>
      </c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</row>
    <row r="22" spans="1:44" x14ac:dyDescent="0.45">
      <c r="A22" t="s">
        <v>1287</v>
      </c>
      <c r="C22" t="s">
        <v>1346</v>
      </c>
      <c r="D22">
        <f t="shared" si="0"/>
        <v>0</v>
      </c>
      <c r="F22" t="s">
        <v>1346</v>
      </c>
      <c r="H22" t="s">
        <v>1346</v>
      </c>
      <c r="I22">
        <f t="shared" si="1"/>
        <v>25</v>
      </c>
      <c r="K22" t="s">
        <v>1346</v>
      </c>
      <c r="L22">
        <v>0</v>
      </c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</row>
    <row r="23" spans="1:44" x14ac:dyDescent="0.45">
      <c r="A23" t="s">
        <v>1061</v>
      </c>
      <c r="F23" t="s">
        <v>1033</v>
      </c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</row>
    <row r="24" spans="1:44" x14ac:dyDescent="0.45">
      <c r="A24" t="s">
        <v>906</v>
      </c>
      <c r="C24" t="s">
        <v>782</v>
      </c>
      <c r="D24">
        <f>SUM(D3:D22)</f>
        <v>64</v>
      </c>
      <c r="F24" t="s">
        <v>1316</v>
      </c>
      <c r="H24" t="s">
        <v>782</v>
      </c>
      <c r="I24">
        <f>SUM(I3:I22)</f>
        <v>423</v>
      </c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</row>
    <row r="25" spans="1:44" x14ac:dyDescent="0.45">
      <c r="A25" t="s">
        <v>906</v>
      </c>
      <c r="D25" s="7">
        <f>D24/I27</f>
        <v>0.13141683778234087</v>
      </c>
      <c r="F25" t="s">
        <v>852</v>
      </c>
      <c r="I25" s="7">
        <f>I24/I27</f>
        <v>0.86858316221765919</v>
      </c>
      <c r="K25" t="s">
        <v>2025</v>
      </c>
      <c r="L25" t="s">
        <v>2292</v>
      </c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</row>
    <row r="26" spans="1:44" x14ac:dyDescent="0.45">
      <c r="A26" t="s">
        <v>906</v>
      </c>
      <c r="F26" t="s">
        <v>1234</v>
      </c>
      <c r="K26" t="s">
        <v>824</v>
      </c>
      <c r="L26">
        <v>25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</row>
    <row r="27" spans="1:44" x14ac:dyDescent="0.45">
      <c r="A27" t="s">
        <v>906</v>
      </c>
      <c r="F27" t="s">
        <v>1287</v>
      </c>
      <c r="H27" t="s">
        <v>782</v>
      </c>
      <c r="I27">
        <f>D24+I24</f>
        <v>487</v>
      </c>
      <c r="K27" t="s">
        <v>852</v>
      </c>
      <c r="L27">
        <v>21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</row>
    <row r="28" spans="1:44" x14ac:dyDescent="0.45">
      <c r="A28" t="s">
        <v>879</v>
      </c>
      <c r="F28" t="s">
        <v>1401</v>
      </c>
      <c r="K28" t="s">
        <v>879</v>
      </c>
      <c r="L28">
        <v>8</v>
      </c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</row>
    <row r="29" spans="1:44" x14ac:dyDescent="0.45">
      <c r="A29" t="s">
        <v>791</v>
      </c>
      <c r="F29" t="s">
        <v>879</v>
      </c>
      <c r="K29" t="s">
        <v>906</v>
      </c>
      <c r="L29">
        <v>10</v>
      </c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</row>
    <row r="30" spans="1:44" x14ac:dyDescent="0.45">
      <c r="A30" t="s">
        <v>791</v>
      </c>
      <c r="F30" t="s">
        <v>1234</v>
      </c>
      <c r="K30" t="s">
        <v>941</v>
      </c>
      <c r="L30">
        <v>23</v>
      </c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</row>
    <row r="31" spans="1:44" x14ac:dyDescent="0.45">
      <c r="A31" t="s">
        <v>791</v>
      </c>
      <c r="F31" t="s">
        <v>1287</v>
      </c>
      <c r="K31" t="s">
        <v>1371</v>
      </c>
      <c r="L31">
        <v>25</v>
      </c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</row>
    <row r="32" spans="1:44" x14ac:dyDescent="0.45">
      <c r="A32" t="s">
        <v>791</v>
      </c>
      <c r="F32" t="s">
        <v>906</v>
      </c>
      <c r="K32" t="s">
        <v>983</v>
      </c>
      <c r="L32">
        <v>20</v>
      </c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</row>
    <row r="33" spans="1:44" x14ac:dyDescent="0.45">
      <c r="A33" t="s">
        <v>906</v>
      </c>
      <c r="F33" t="s">
        <v>1234</v>
      </c>
      <c r="K33" t="s">
        <v>1401</v>
      </c>
      <c r="L33">
        <v>25</v>
      </c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</row>
    <row r="34" spans="1:44" x14ac:dyDescent="0.45">
      <c r="A34" t="s">
        <v>852</v>
      </c>
      <c r="F34" t="s">
        <v>941</v>
      </c>
      <c r="K34" t="s">
        <v>1033</v>
      </c>
      <c r="L34">
        <v>24</v>
      </c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</row>
    <row r="35" spans="1:44" x14ac:dyDescent="0.45">
      <c r="A35" t="s">
        <v>879</v>
      </c>
      <c r="F35" t="s">
        <v>1287</v>
      </c>
      <c r="K35" t="s">
        <v>1061</v>
      </c>
      <c r="L35">
        <v>22</v>
      </c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</row>
    <row r="36" spans="1:44" x14ac:dyDescent="0.45">
      <c r="A36" t="s">
        <v>879</v>
      </c>
      <c r="F36" t="s">
        <v>1316</v>
      </c>
      <c r="K36" t="s">
        <v>1087</v>
      </c>
      <c r="L36">
        <v>24</v>
      </c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</row>
    <row r="37" spans="1:44" x14ac:dyDescent="0.45">
      <c r="A37" t="s">
        <v>906</v>
      </c>
      <c r="F37" t="s">
        <v>983</v>
      </c>
      <c r="K37" t="s">
        <v>1141</v>
      </c>
      <c r="L37">
        <v>25</v>
      </c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</row>
    <row r="38" spans="1:44" x14ac:dyDescent="0.45">
      <c r="A38" t="s">
        <v>791</v>
      </c>
      <c r="F38" t="s">
        <v>1234</v>
      </c>
      <c r="K38" t="s">
        <v>1173</v>
      </c>
      <c r="L38">
        <v>25</v>
      </c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</row>
    <row r="39" spans="1:44" x14ac:dyDescent="0.45">
      <c r="A39" t="s">
        <v>791</v>
      </c>
      <c r="F39" t="s">
        <v>1287</v>
      </c>
      <c r="K39" t="s">
        <v>1203</v>
      </c>
      <c r="L39">
        <v>25</v>
      </c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</row>
    <row r="40" spans="1:44" x14ac:dyDescent="0.45">
      <c r="A40" t="s">
        <v>791</v>
      </c>
      <c r="F40" t="s">
        <v>1346</v>
      </c>
      <c r="K40" t="s">
        <v>2063</v>
      </c>
      <c r="L40">
        <v>25</v>
      </c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</row>
    <row r="41" spans="1:44" x14ac:dyDescent="0.45">
      <c r="A41" t="s">
        <v>791</v>
      </c>
      <c r="F41" t="s">
        <v>1287</v>
      </c>
      <c r="K41" t="s">
        <v>791</v>
      </c>
      <c r="L41">
        <v>4</v>
      </c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</row>
    <row r="42" spans="1:44" x14ac:dyDescent="0.45">
      <c r="A42" t="s">
        <v>941</v>
      </c>
      <c r="F42" t="s">
        <v>1316</v>
      </c>
      <c r="K42" t="s">
        <v>1234</v>
      </c>
      <c r="L42">
        <v>23</v>
      </c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</row>
    <row r="43" spans="1:44" x14ac:dyDescent="0.45">
      <c r="A43" t="s">
        <v>941</v>
      </c>
      <c r="F43" t="s">
        <v>1287</v>
      </c>
      <c r="K43" t="s">
        <v>1287</v>
      </c>
      <c r="L43">
        <v>21</v>
      </c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</row>
    <row r="44" spans="1:44" x14ac:dyDescent="0.45">
      <c r="A44" t="s">
        <v>906</v>
      </c>
      <c r="F44" t="s">
        <v>1371</v>
      </c>
      <c r="K44" t="s">
        <v>1316</v>
      </c>
      <c r="L44">
        <v>23</v>
      </c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</row>
    <row r="45" spans="1:44" x14ac:dyDescent="0.45">
      <c r="A45" t="s">
        <v>879</v>
      </c>
      <c r="F45" t="s">
        <v>1346</v>
      </c>
      <c r="K45" t="s">
        <v>1346</v>
      </c>
      <c r="L45">
        <v>25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</row>
    <row r="46" spans="1:44" x14ac:dyDescent="0.45">
      <c r="A46" t="s">
        <v>1287</v>
      </c>
      <c r="F46" t="s">
        <v>983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</row>
    <row r="47" spans="1:44" x14ac:dyDescent="0.45">
      <c r="A47" t="s">
        <v>879</v>
      </c>
      <c r="F47" t="s">
        <v>1234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</row>
    <row r="48" spans="1:44" x14ac:dyDescent="0.45">
      <c r="A48" t="s">
        <v>791</v>
      </c>
      <c r="F48" t="s">
        <v>1287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</row>
    <row r="49" spans="1:44" x14ac:dyDescent="0.45">
      <c r="A49" t="s">
        <v>791</v>
      </c>
      <c r="F49" t="s">
        <v>1346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</row>
    <row r="50" spans="1:44" x14ac:dyDescent="0.45">
      <c r="A50" t="s">
        <v>906</v>
      </c>
      <c r="F50" t="s">
        <v>1401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</row>
    <row r="51" spans="1:44" x14ac:dyDescent="0.45">
      <c r="A51" t="s">
        <v>1316</v>
      </c>
      <c r="F51" t="s">
        <v>941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</row>
    <row r="52" spans="1:44" x14ac:dyDescent="0.45">
      <c r="A52" t="s">
        <v>906</v>
      </c>
      <c r="F52" t="s">
        <v>1234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</row>
    <row r="53" spans="1:44" x14ac:dyDescent="0.45">
      <c r="A53" t="s">
        <v>906</v>
      </c>
      <c r="F53" t="s">
        <v>1346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</row>
    <row r="54" spans="1:44" x14ac:dyDescent="0.45">
      <c r="A54" t="s">
        <v>906</v>
      </c>
      <c r="F54" t="s">
        <v>1061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</row>
    <row r="55" spans="1:44" x14ac:dyDescent="0.45">
      <c r="A55" t="s">
        <v>983</v>
      </c>
      <c r="F55" t="s">
        <v>1287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</row>
    <row r="56" spans="1:44" x14ac:dyDescent="0.45">
      <c r="A56" t="s">
        <v>852</v>
      </c>
      <c r="F56" t="s">
        <v>1346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</row>
    <row r="57" spans="1:44" x14ac:dyDescent="0.45">
      <c r="A57" t="s">
        <v>1234</v>
      </c>
      <c r="F57" t="s">
        <v>852</v>
      </c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</row>
    <row r="58" spans="1:44" x14ac:dyDescent="0.45">
      <c r="A58" t="s">
        <v>1287</v>
      </c>
      <c r="F58" t="s">
        <v>941</v>
      </c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</row>
    <row r="59" spans="1:44" x14ac:dyDescent="0.45">
      <c r="A59" t="s">
        <v>879</v>
      </c>
      <c r="F59" t="s">
        <v>1234</v>
      </c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</row>
    <row r="60" spans="1:44" x14ac:dyDescent="0.45">
      <c r="A60" t="s">
        <v>879</v>
      </c>
      <c r="F60" t="s">
        <v>1234</v>
      </c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</row>
    <row r="61" spans="1:44" x14ac:dyDescent="0.45">
      <c r="A61" t="s">
        <v>879</v>
      </c>
      <c r="F61" t="s">
        <v>1287</v>
      </c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</row>
    <row r="62" spans="1:44" x14ac:dyDescent="0.45">
      <c r="A62" t="s">
        <v>879</v>
      </c>
      <c r="F62" t="s">
        <v>1346</v>
      </c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</row>
    <row r="63" spans="1:44" x14ac:dyDescent="0.45">
      <c r="A63" t="s">
        <v>1316</v>
      </c>
      <c r="F63" t="s">
        <v>1234</v>
      </c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</row>
    <row r="64" spans="1:44" x14ac:dyDescent="0.45">
      <c r="A64" t="s">
        <v>1287</v>
      </c>
      <c r="F64" t="s">
        <v>1234</v>
      </c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</row>
    <row r="65" spans="1:44" x14ac:dyDescent="0.45">
      <c r="A65" t="s">
        <v>1033</v>
      </c>
      <c r="F65" t="s">
        <v>906</v>
      </c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</row>
    <row r="66" spans="1:44" x14ac:dyDescent="0.45">
      <c r="F66" t="s">
        <v>1287</v>
      </c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</row>
    <row r="67" spans="1:44" x14ac:dyDescent="0.45">
      <c r="F67" t="s">
        <v>1234</v>
      </c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</row>
    <row r="68" spans="1:44" x14ac:dyDescent="0.45">
      <c r="F68" t="s">
        <v>791</v>
      </c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</row>
    <row r="69" spans="1:44" x14ac:dyDescent="0.45">
      <c r="F69" t="s">
        <v>879</v>
      </c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</row>
    <row r="70" spans="1:44" x14ac:dyDescent="0.45">
      <c r="F70" t="s">
        <v>941</v>
      </c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</row>
    <row r="71" spans="1:44" x14ac:dyDescent="0.45">
      <c r="F71" t="s">
        <v>941</v>
      </c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</row>
    <row r="72" spans="1:44" x14ac:dyDescent="0.45">
      <c r="F72" t="s">
        <v>1141</v>
      </c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</row>
    <row r="73" spans="1:44" x14ac:dyDescent="0.45">
      <c r="F73" t="s">
        <v>1173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</row>
    <row r="74" spans="1:44" x14ac:dyDescent="0.45">
      <c r="F74" t="s">
        <v>1287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</row>
    <row r="75" spans="1:44" x14ac:dyDescent="0.45">
      <c r="F75" t="s">
        <v>906</v>
      </c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</row>
    <row r="76" spans="1:44" x14ac:dyDescent="0.45">
      <c r="F76" t="s">
        <v>1234</v>
      </c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</row>
    <row r="77" spans="1:44" x14ac:dyDescent="0.45">
      <c r="F77" t="s">
        <v>1346</v>
      </c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</row>
    <row r="78" spans="1:44" x14ac:dyDescent="0.45">
      <c r="F78" t="s">
        <v>941</v>
      </c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</row>
    <row r="79" spans="1:44" x14ac:dyDescent="0.45">
      <c r="F79" t="s">
        <v>1033</v>
      </c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</row>
    <row r="80" spans="1:44" x14ac:dyDescent="0.45">
      <c r="F80" t="s">
        <v>1401</v>
      </c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</row>
    <row r="81" spans="6:44" x14ac:dyDescent="0.45">
      <c r="F81" t="s">
        <v>824</v>
      </c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</row>
    <row r="82" spans="6:44" x14ac:dyDescent="0.45">
      <c r="F82" t="s">
        <v>941</v>
      </c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</row>
    <row r="83" spans="6:44" x14ac:dyDescent="0.45">
      <c r="F83" t="s">
        <v>983</v>
      </c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</row>
    <row r="84" spans="6:44" x14ac:dyDescent="0.45">
      <c r="F84" t="s">
        <v>1287</v>
      </c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</row>
    <row r="85" spans="6:44" x14ac:dyDescent="0.45">
      <c r="F85" t="s">
        <v>824</v>
      </c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</row>
    <row r="86" spans="6:44" x14ac:dyDescent="0.45">
      <c r="F86" t="s">
        <v>941</v>
      </c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</row>
    <row r="87" spans="6:44" x14ac:dyDescent="0.45">
      <c r="F87" t="s">
        <v>983</v>
      </c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</row>
    <row r="88" spans="6:44" x14ac:dyDescent="0.45">
      <c r="F88" t="s">
        <v>983</v>
      </c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</row>
    <row r="89" spans="6:44" x14ac:dyDescent="0.45">
      <c r="F89" t="s">
        <v>1033</v>
      </c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</row>
    <row r="90" spans="6:44" x14ac:dyDescent="0.45">
      <c r="F90" t="s">
        <v>1203</v>
      </c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</row>
    <row r="91" spans="6:44" x14ac:dyDescent="0.45">
      <c r="F91" t="s">
        <v>1316</v>
      </c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</row>
    <row r="92" spans="6:44" ht="18" x14ac:dyDescent="0.55000000000000004">
      <c r="F92" t="s">
        <v>879</v>
      </c>
      <c r="N92" s="34"/>
      <c r="O92" s="34"/>
      <c r="P92" s="34"/>
      <c r="Q92" s="34"/>
      <c r="R92" s="38" t="s">
        <v>2006</v>
      </c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8" t="s">
        <v>2012</v>
      </c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</row>
    <row r="93" spans="6:44" ht="18" x14ac:dyDescent="0.55000000000000004">
      <c r="F93" t="s">
        <v>1061</v>
      </c>
      <c r="N93" s="34"/>
      <c r="O93" s="34"/>
      <c r="P93" s="34"/>
      <c r="Q93" s="34"/>
      <c r="R93" s="37" t="s">
        <v>2007</v>
      </c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F93" s="37" t="s">
        <v>2013</v>
      </c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</row>
    <row r="94" spans="6:44" ht="18" x14ac:dyDescent="0.55000000000000004">
      <c r="F94" t="s">
        <v>1141</v>
      </c>
      <c r="N94" s="34"/>
      <c r="O94" s="34"/>
      <c r="P94" s="34"/>
      <c r="Q94" s="34"/>
      <c r="R94" s="36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7" t="s">
        <v>2008</v>
      </c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</row>
    <row r="95" spans="6:44" ht="18" x14ac:dyDescent="0.55000000000000004">
      <c r="F95" t="s">
        <v>824</v>
      </c>
      <c r="N95" s="34"/>
      <c r="O95" s="34"/>
      <c r="P95" s="34"/>
      <c r="Q95" s="34"/>
      <c r="R95" s="38" t="s">
        <v>2011</v>
      </c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</row>
    <row r="96" spans="6:44" ht="18" x14ac:dyDescent="0.55000000000000004">
      <c r="F96" t="s">
        <v>941</v>
      </c>
      <c r="N96" s="34"/>
      <c r="O96" s="34"/>
      <c r="P96" s="34"/>
      <c r="Q96" s="34"/>
      <c r="R96" s="37" t="s">
        <v>2009</v>
      </c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</row>
    <row r="97" spans="6:44" ht="18" x14ac:dyDescent="0.55000000000000004">
      <c r="F97" t="s">
        <v>983</v>
      </c>
      <c r="N97" s="34"/>
      <c r="O97" s="34"/>
      <c r="P97" s="34"/>
      <c r="Q97" s="34"/>
      <c r="R97" s="37" t="s">
        <v>2010</v>
      </c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</row>
    <row r="98" spans="6:44" x14ac:dyDescent="0.45">
      <c r="F98" t="s">
        <v>983</v>
      </c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</row>
    <row r="99" spans="6:44" x14ac:dyDescent="0.45">
      <c r="F99" t="s">
        <v>1061</v>
      </c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</row>
    <row r="100" spans="6:44" x14ac:dyDescent="0.45">
      <c r="F100" t="s">
        <v>1234</v>
      </c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</row>
    <row r="101" spans="6:44" x14ac:dyDescent="0.45">
      <c r="F101" t="s">
        <v>1346</v>
      </c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</row>
    <row r="102" spans="6:44" x14ac:dyDescent="0.45">
      <c r="F102" t="s">
        <v>852</v>
      </c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</row>
    <row r="103" spans="6:44" x14ac:dyDescent="0.45">
      <c r="F103" t="s">
        <v>852</v>
      </c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</row>
    <row r="104" spans="6:44" x14ac:dyDescent="0.45">
      <c r="F104" t="s">
        <v>1234</v>
      </c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</row>
    <row r="105" spans="6:44" x14ac:dyDescent="0.45">
      <c r="F105" t="s">
        <v>1287</v>
      </c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</row>
    <row r="106" spans="6:44" x14ac:dyDescent="0.45">
      <c r="F106" t="s">
        <v>1346</v>
      </c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</row>
    <row r="107" spans="6:44" x14ac:dyDescent="0.45">
      <c r="F107" t="s">
        <v>1346</v>
      </c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</row>
    <row r="108" spans="6:44" x14ac:dyDescent="0.45">
      <c r="F108" t="s">
        <v>906</v>
      </c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</row>
    <row r="109" spans="6:44" x14ac:dyDescent="0.45">
      <c r="F109" t="s">
        <v>1141</v>
      </c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</row>
    <row r="110" spans="6:44" x14ac:dyDescent="0.45">
      <c r="F110" t="s">
        <v>1141</v>
      </c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</row>
    <row r="111" spans="6:44" x14ac:dyDescent="0.45">
      <c r="F111" t="s">
        <v>1203</v>
      </c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</row>
    <row r="112" spans="6:44" x14ac:dyDescent="0.45">
      <c r="F112" t="s">
        <v>1287</v>
      </c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</row>
    <row r="113" spans="6:44" x14ac:dyDescent="0.45">
      <c r="F113" t="s">
        <v>1316</v>
      </c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</row>
    <row r="114" spans="6:44" x14ac:dyDescent="0.45">
      <c r="F114" t="s">
        <v>1346</v>
      </c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</row>
    <row r="115" spans="6:44" x14ac:dyDescent="0.45">
      <c r="F115" t="s">
        <v>941</v>
      </c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</row>
    <row r="116" spans="6:44" x14ac:dyDescent="0.45">
      <c r="F116" t="s">
        <v>941</v>
      </c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</row>
    <row r="117" spans="6:44" x14ac:dyDescent="0.45">
      <c r="F117" t="s">
        <v>1061</v>
      </c>
    </row>
    <row r="118" spans="6:44" x14ac:dyDescent="0.45">
      <c r="F118" t="s">
        <v>1141</v>
      </c>
    </row>
    <row r="119" spans="6:44" x14ac:dyDescent="0.45">
      <c r="F119" t="s">
        <v>1173</v>
      </c>
    </row>
    <row r="120" spans="6:44" x14ac:dyDescent="0.45">
      <c r="F120" t="s">
        <v>1316</v>
      </c>
    </row>
    <row r="121" spans="6:44" x14ac:dyDescent="0.45">
      <c r="F121" t="s">
        <v>1346</v>
      </c>
    </row>
    <row r="122" spans="6:44" x14ac:dyDescent="0.45">
      <c r="F122" t="s">
        <v>1346</v>
      </c>
    </row>
    <row r="123" spans="6:44" x14ac:dyDescent="0.45">
      <c r="F123" t="s">
        <v>1401</v>
      </c>
    </row>
    <row r="124" spans="6:44" x14ac:dyDescent="0.45">
      <c r="F124" t="s">
        <v>2063</v>
      </c>
    </row>
    <row r="125" spans="6:44" x14ac:dyDescent="0.45">
      <c r="F125" t="s">
        <v>1087</v>
      </c>
    </row>
    <row r="126" spans="6:44" x14ac:dyDescent="0.45">
      <c r="F126" t="s">
        <v>1087</v>
      </c>
    </row>
    <row r="127" spans="6:44" x14ac:dyDescent="0.45">
      <c r="F127" t="s">
        <v>1287</v>
      </c>
    </row>
    <row r="128" spans="6:44" x14ac:dyDescent="0.45">
      <c r="F128" t="s">
        <v>1316</v>
      </c>
    </row>
    <row r="129" spans="6:6" x14ac:dyDescent="0.45">
      <c r="F129" t="s">
        <v>1346</v>
      </c>
    </row>
    <row r="130" spans="6:6" x14ac:dyDescent="0.45">
      <c r="F130" t="s">
        <v>791</v>
      </c>
    </row>
    <row r="131" spans="6:6" x14ac:dyDescent="0.45">
      <c r="F131" t="s">
        <v>852</v>
      </c>
    </row>
    <row r="132" spans="6:6" x14ac:dyDescent="0.45">
      <c r="F132" t="s">
        <v>1346</v>
      </c>
    </row>
    <row r="133" spans="6:6" x14ac:dyDescent="0.45">
      <c r="F133" t="s">
        <v>1346</v>
      </c>
    </row>
    <row r="134" spans="6:6" x14ac:dyDescent="0.45">
      <c r="F134" t="s">
        <v>852</v>
      </c>
    </row>
    <row r="135" spans="6:6" x14ac:dyDescent="0.45">
      <c r="F135" t="s">
        <v>941</v>
      </c>
    </row>
    <row r="136" spans="6:6" x14ac:dyDescent="0.45">
      <c r="F136" t="s">
        <v>983</v>
      </c>
    </row>
    <row r="137" spans="6:6" x14ac:dyDescent="0.45">
      <c r="F137" t="s">
        <v>983</v>
      </c>
    </row>
    <row r="138" spans="6:6" x14ac:dyDescent="0.45">
      <c r="F138" t="s">
        <v>983</v>
      </c>
    </row>
    <row r="139" spans="6:6" x14ac:dyDescent="0.45">
      <c r="F139" t="s">
        <v>1173</v>
      </c>
    </row>
    <row r="140" spans="6:6" x14ac:dyDescent="0.45">
      <c r="F140" t="s">
        <v>1287</v>
      </c>
    </row>
    <row r="141" spans="6:6" x14ac:dyDescent="0.45">
      <c r="F141" t="s">
        <v>1346</v>
      </c>
    </row>
    <row r="142" spans="6:6" x14ac:dyDescent="0.45">
      <c r="F142" t="s">
        <v>1033</v>
      </c>
    </row>
    <row r="143" spans="6:6" x14ac:dyDescent="0.45">
      <c r="F143" t="s">
        <v>1087</v>
      </c>
    </row>
    <row r="144" spans="6:6" x14ac:dyDescent="0.45">
      <c r="F144" t="s">
        <v>1234</v>
      </c>
    </row>
    <row r="145" spans="6:6" x14ac:dyDescent="0.45">
      <c r="F145" t="s">
        <v>1234</v>
      </c>
    </row>
    <row r="146" spans="6:6" x14ac:dyDescent="0.45">
      <c r="F146" t="s">
        <v>1234</v>
      </c>
    </row>
    <row r="147" spans="6:6" x14ac:dyDescent="0.45">
      <c r="F147" t="s">
        <v>1287</v>
      </c>
    </row>
    <row r="148" spans="6:6" x14ac:dyDescent="0.45">
      <c r="F148" t="s">
        <v>906</v>
      </c>
    </row>
    <row r="149" spans="6:6" x14ac:dyDescent="0.45">
      <c r="F149" t="s">
        <v>941</v>
      </c>
    </row>
    <row r="150" spans="6:6" x14ac:dyDescent="0.45">
      <c r="F150" t="s">
        <v>941</v>
      </c>
    </row>
    <row r="151" spans="6:6" x14ac:dyDescent="0.45">
      <c r="F151" t="s">
        <v>1033</v>
      </c>
    </row>
    <row r="152" spans="6:6" x14ac:dyDescent="0.45">
      <c r="F152" t="s">
        <v>1061</v>
      </c>
    </row>
    <row r="153" spans="6:6" x14ac:dyDescent="0.45">
      <c r="F153" t="s">
        <v>1061</v>
      </c>
    </row>
    <row r="154" spans="6:6" x14ac:dyDescent="0.45">
      <c r="F154" t="s">
        <v>1141</v>
      </c>
    </row>
    <row r="155" spans="6:6" x14ac:dyDescent="0.45">
      <c r="F155" t="s">
        <v>1141</v>
      </c>
    </row>
    <row r="156" spans="6:6" x14ac:dyDescent="0.45">
      <c r="F156" t="s">
        <v>1203</v>
      </c>
    </row>
    <row r="157" spans="6:6" x14ac:dyDescent="0.45">
      <c r="F157" t="s">
        <v>1234</v>
      </c>
    </row>
    <row r="158" spans="6:6" x14ac:dyDescent="0.45">
      <c r="F158" t="s">
        <v>1316</v>
      </c>
    </row>
    <row r="159" spans="6:6" x14ac:dyDescent="0.45">
      <c r="F159" t="s">
        <v>1316</v>
      </c>
    </row>
    <row r="160" spans="6:6" x14ac:dyDescent="0.45">
      <c r="F160" t="s">
        <v>1346</v>
      </c>
    </row>
    <row r="161" spans="6:6" x14ac:dyDescent="0.45">
      <c r="F161" t="s">
        <v>1401</v>
      </c>
    </row>
    <row r="162" spans="6:6" x14ac:dyDescent="0.45">
      <c r="F162" t="s">
        <v>852</v>
      </c>
    </row>
    <row r="163" spans="6:6" x14ac:dyDescent="0.45">
      <c r="F163" t="s">
        <v>852</v>
      </c>
    </row>
    <row r="164" spans="6:6" x14ac:dyDescent="0.45">
      <c r="F164" t="s">
        <v>941</v>
      </c>
    </row>
    <row r="165" spans="6:6" x14ac:dyDescent="0.45">
      <c r="F165" t="s">
        <v>1061</v>
      </c>
    </row>
    <row r="166" spans="6:6" x14ac:dyDescent="0.45">
      <c r="F166" t="s">
        <v>1061</v>
      </c>
    </row>
    <row r="167" spans="6:6" x14ac:dyDescent="0.45">
      <c r="F167" t="s">
        <v>1141</v>
      </c>
    </row>
    <row r="168" spans="6:6" x14ac:dyDescent="0.45">
      <c r="F168" t="s">
        <v>1141</v>
      </c>
    </row>
    <row r="169" spans="6:6" x14ac:dyDescent="0.45">
      <c r="F169" t="s">
        <v>1141</v>
      </c>
    </row>
    <row r="170" spans="6:6" x14ac:dyDescent="0.45">
      <c r="F170" t="s">
        <v>1234</v>
      </c>
    </row>
    <row r="171" spans="6:6" x14ac:dyDescent="0.45">
      <c r="F171" t="s">
        <v>983</v>
      </c>
    </row>
    <row r="172" spans="6:6" x14ac:dyDescent="0.45">
      <c r="F172" t="s">
        <v>1033</v>
      </c>
    </row>
    <row r="173" spans="6:6" x14ac:dyDescent="0.45">
      <c r="F173" t="s">
        <v>1033</v>
      </c>
    </row>
    <row r="174" spans="6:6" x14ac:dyDescent="0.45">
      <c r="F174" t="s">
        <v>1061</v>
      </c>
    </row>
    <row r="175" spans="6:6" x14ac:dyDescent="0.45">
      <c r="F175" t="s">
        <v>1061</v>
      </c>
    </row>
    <row r="176" spans="6:6" x14ac:dyDescent="0.45">
      <c r="F176" t="s">
        <v>1141</v>
      </c>
    </row>
    <row r="177" spans="6:6" x14ac:dyDescent="0.45">
      <c r="F177" t="s">
        <v>1203</v>
      </c>
    </row>
    <row r="178" spans="6:6" x14ac:dyDescent="0.45">
      <c r="F178" t="s">
        <v>1234</v>
      </c>
    </row>
    <row r="179" spans="6:6" x14ac:dyDescent="0.45">
      <c r="F179" t="s">
        <v>1401</v>
      </c>
    </row>
    <row r="180" spans="6:6" x14ac:dyDescent="0.45">
      <c r="F180" t="s">
        <v>824</v>
      </c>
    </row>
    <row r="181" spans="6:6" x14ac:dyDescent="0.45">
      <c r="F181" t="s">
        <v>824</v>
      </c>
    </row>
    <row r="182" spans="6:6" x14ac:dyDescent="0.45">
      <c r="F182" t="s">
        <v>852</v>
      </c>
    </row>
    <row r="183" spans="6:6" x14ac:dyDescent="0.45">
      <c r="F183" t="s">
        <v>983</v>
      </c>
    </row>
    <row r="184" spans="6:6" x14ac:dyDescent="0.45">
      <c r="F184" t="s">
        <v>983</v>
      </c>
    </row>
    <row r="185" spans="6:6" x14ac:dyDescent="0.45">
      <c r="F185" t="s">
        <v>1033</v>
      </c>
    </row>
    <row r="186" spans="6:6" x14ac:dyDescent="0.45">
      <c r="F186" t="s">
        <v>1033</v>
      </c>
    </row>
    <row r="187" spans="6:6" x14ac:dyDescent="0.45">
      <c r="F187" t="s">
        <v>1033</v>
      </c>
    </row>
    <row r="188" spans="6:6" x14ac:dyDescent="0.45">
      <c r="F188" t="s">
        <v>1061</v>
      </c>
    </row>
    <row r="189" spans="6:6" x14ac:dyDescent="0.45">
      <c r="F189" t="s">
        <v>1061</v>
      </c>
    </row>
    <row r="190" spans="6:6" x14ac:dyDescent="0.45">
      <c r="F190" t="s">
        <v>1087</v>
      </c>
    </row>
    <row r="191" spans="6:6" x14ac:dyDescent="0.45">
      <c r="F191" t="s">
        <v>1087</v>
      </c>
    </row>
    <row r="192" spans="6:6" x14ac:dyDescent="0.45">
      <c r="F192" t="s">
        <v>1141</v>
      </c>
    </row>
    <row r="193" spans="6:6" x14ac:dyDescent="0.45">
      <c r="F193" t="s">
        <v>1346</v>
      </c>
    </row>
    <row r="194" spans="6:6" x14ac:dyDescent="0.45">
      <c r="F194" t="s">
        <v>1371</v>
      </c>
    </row>
    <row r="195" spans="6:6" x14ac:dyDescent="0.45">
      <c r="F195" t="s">
        <v>1371</v>
      </c>
    </row>
    <row r="196" spans="6:6" x14ac:dyDescent="0.45">
      <c r="F196" t="s">
        <v>852</v>
      </c>
    </row>
    <row r="197" spans="6:6" x14ac:dyDescent="0.45">
      <c r="F197" t="s">
        <v>906</v>
      </c>
    </row>
    <row r="198" spans="6:6" x14ac:dyDescent="0.45">
      <c r="F198" t="s">
        <v>983</v>
      </c>
    </row>
    <row r="199" spans="6:6" x14ac:dyDescent="0.45">
      <c r="F199" t="s">
        <v>1141</v>
      </c>
    </row>
    <row r="200" spans="6:6" x14ac:dyDescent="0.45">
      <c r="F200" t="s">
        <v>1141</v>
      </c>
    </row>
    <row r="201" spans="6:6" x14ac:dyDescent="0.45">
      <c r="F201" t="s">
        <v>1173</v>
      </c>
    </row>
    <row r="202" spans="6:6" x14ac:dyDescent="0.45">
      <c r="F202" t="s">
        <v>1203</v>
      </c>
    </row>
    <row r="203" spans="6:6" x14ac:dyDescent="0.45">
      <c r="F203" t="s">
        <v>1316</v>
      </c>
    </row>
    <row r="204" spans="6:6" x14ac:dyDescent="0.45">
      <c r="F204" t="s">
        <v>1401</v>
      </c>
    </row>
    <row r="205" spans="6:6" x14ac:dyDescent="0.45">
      <c r="F205" t="s">
        <v>1401</v>
      </c>
    </row>
    <row r="206" spans="6:6" x14ac:dyDescent="0.45">
      <c r="F206" t="s">
        <v>852</v>
      </c>
    </row>
    <row r="207" spans="6:6" x14ac:dyDescent="0.45">
      <c r="F207" t="s">
        <v>941</v>
      </c>
    </row>
    <row r="208" spans="6:6" x14ac:dyDescent="0.45">
      <c r="F208" t="s">
        <v>1061</v>
      </c>
    </row>
    <row r="209" spans="6:6" x14ac:dyDescent="0.45">
      <c r="F209" t="s">
        <v>1087</v>
      </c>
    </row>
    <row r="210" spans="6:6" x14ac:dyDescent="0.45">
      <c r="F210" t="s">
        <v>1087</v>
      </c>
    </row>
    <row r="211" spans="6:6" x14ac:dyDescent="0.45">
      <c r="F211" t="s">
        <v>1141</v>
      </c>
    </row>
    <row r="212" spans="6:6" x14ac:dyDescent="0.45">
      <c r="F212" t="s">
        <v>1141</v>
      </c>
    </row>
    <row r="213" spans="6:6" x14ac:dyDescent="0.45">
      <c r="F213" t="s">
        <v>1141</v>
      </c>
    </row>
    <row r="214" spans="6:6" x14ac:dyDescent="0.45">
      <c r="F214" t="s">
        <v>1173</v>
      </c>
    </row>
    <row r="215" spans="6:6" x14ac:dyDescent="0.45">
      <c r="F215" t="s">
        <v>1203</v>
      </c>
    </row>
    <row r="216" spans="6:6" x14ac:dyDescent="0.45">
      <c r="F216" t="s">
        <v>1203</v>
      </c>
    </row>
    <row r="217" spans="6:6" x14ac:dyDescent="0.45">
      <c r="F217" t="s">
        <v>1346</v>
      </c>
    </row>
    <row r="218" spans="6:6" x14ac:dyDescent="0.45">
      <c r="F218" t="s">
        <v>1371</v>
      </c>
    </row>
    <row r="219" spans="6:6" x14ac:dyDescent="0.45">
      <c r="F219" t="s">
        <v>1371</v>
      </c>
    </row>
    <row r="220" spans="6:6" x14ac:dyDescent="0.45">
      <c r="F220" t="s">
        <v>1401</v>
      </c>
    </row>
    <row r="221" spans="6:6" x14ac:dyDescent="0.45">
      <c r="F221" t="s">
        <v>824</v>
      </c>
    </row>
    <row r="222" spans="6:6" x14ac:dyDescent="0.45">
      <c r="F222" t="s">
        <v>1061</v>
      </c>
    </row>
    <row r="223" spans="6:6" x14ac:dyDescent="0.45">
      <c r="F223" t="s">
        <v>1061</v>
      </c>
    </row>
    <row r="224" spans="6:6" x14ac:dyDescent="0.45">
      <c r="F224" t="s">
        <v>1087</v>
      </c>
    </row>
    <row r="225" spans="6:6" x14ac:dyDescent="0.45">
      <c r="F225" t="s">
        <v>1141</v>
      </c>
    </row>
    <row r="226" spans="6:6" x14ac:dyDescent="0.45">
      <c r="F226" t="s">
        <v>1173</v>
      </c>
    </row>
    <row r="227" spans="6:6" x14ac:dyDescent="0.45">
      <c r="F227" t="s">
        <v>1203</v>
      </c>
    </row>
    <row r="228" spans="6:6" x14ac:dyDescent="0.45">
      <c r="F228" t="s">
        <v>1371</v>
      </c>
    </row>
    <row r="229" spans="6:6" x14ac:dyDescent="0.45">
      <c r="F229" t="s">
        <v>1401</v>
      </c>
    </row>
    <row r="230" spans="6:6" x14ac:dyDescent="0.45">
      <c r="F230" t="s">
        <v>1401</v>
      </c>
    </row>
    <row r="231" spans="6:6" x14ac:dyDescent="0.45">
      <c r="F231" t="s">
        <v>2063</v>
      </c>
    </row>
    <row r="232" spans="6:6" x14ac:dyDescent="0.45">
      <c r="F232" t="s">
        <v>824</v>
      </c>
    </row>
    <row r="233" spans="6:6" x14ac:dyDescent="0.45">
      <c r="F233" t="s">
        <v>824</v>
      </c>
    </row>
    <row r="234" spans="6:6" x14ac:dyDescent="0.45">
      <c r="F234" t="s">
        <v>852</v>
      </c>
    </row>
    <row r="235" spans="6:6" x14ac:dyDescent="0.45">
      <c r="F235" t="s">
        <v>852</v>
      </c>
    </row>
    <row r="236" spans="6:6" x14ac:dyDescent="0.45">
      <c r="F236" t="s">
        <v>906</v>
      </c>
    </row>
    <row r="237" spans="6:6" x14ac:dyDescent="0.45">
      <c r="F237" t="s">
        <v>941</v>
      </c>
    </row>
    <row r="238" spans="6:6" x14ac:dyDescent="0.45">
      <c r="F238" t="s">
        <v>1033</v>
      </c>
    </row>
    <row r="239" spans="6:6" x14ac:dyDescent="0.45">
      <c r="F239" t="s">
        <v>1087</v>
      </c>
    </row>
    <row r="240" spans="6:6" x14ac:dyDescent="0.45">
      <c r="F240" t="s">
        <v>1087</v>
      </c>
    </row>
    <row r="241" spans="6:6" x14ac:dyDescent="0.45">
      <c r="F241" t="s">
        <v>1203</v>
      </c>
    </row>
    <row r="242" spans="6:6" x14ac:dyDescent="0.45">
      <c r="F242" t="s">
        <v>1203</v>
      </c>
    </row>
    <row r="243" spans="6:6" x14ac:dyDescent="0.45">
      <c r="F243" t="s">
        <v>1316</v>
      </c>
    </row>
    <row r="244" spans="6:6" x14ac:dyDescent="0.45">
      <c r="F244" t="s">
        <v>1316</v>
      </c>
    </row>
    <row r="245" spans="6:6" x14ac:dyDescent="0.45">
      <c r="F245" t="s">
        <v>1371</v>
      </c>
    </row>
    <row r="246" spans="6:6" x14ac:dyDescent="0.45">
      <c r="F246" t="s">
        <v>1371</v>
      </c>
    </row>
    <row r="247" spans="6:6" x14ac:dyDescent="0.45">
      <c r="F247" t="s">
        <v>2063</v>
      </c>
    </row>
    <row r="248" spans="6:6" x14ac:dyDescent="0.45">
      <c r="F248" t="s">
        <v>824</v>
      </c>
    </row>
    <row r="249" spans="6:6" x14ac:dyDescent="0.45">
      <c r="F249" t="s">
        <v>852</v>
      </c>
    </row>
    <row r="250" spans="6:6" x14ac:dyDescent="0.45">
      <c r="F250" t="s">
        <v>1141</v>
      </c>
    </row>
    <row r="251" spans="6:6" x14ac:dyDescent="0.45">
      <c r="F251" t="s">
        <v>2063</v>
      </c>
    </row>
    <row r="252" spans="6:6" x14ac:dyDescent="0.45">
      <c r="F252" t="s">
        <v>824</v>
      </c>
    </row>
    <row r="253" spans="6:6" x14ac:dyDescent="0.45">
      <c r="F253" t="s">
        <v>824</v>
      </c>
    </row>
    <row r="254" spans="6:6" x14ac:dyDescent="0.45">
      <c r="F254" t="s">
        <v>852</v>
      </c>
    </row>
    <row r="255" spans="6:6" x14ac:dyDescent="0.45">
      <c r="F255" t="s">
        <v>941</v>
      </c>
    </row>
    <row r="256" spans="6:6" x14ac:dyDescent="0.45">
      <c r="F256" t="s">
        <v>1033</v>
      </c>
    </row>
    <row r="257" spans="6:6" x14ac:dyDescent="0.45">
      <c r="F257" t="s">
        <v>1033</v>
      </c>
    </row>
    <row r="258" spans="6:6" x14ac:dyDescent="0.45">
      <c r="F258" t="s">
        <v>1061</v>
      </c>
    </row>
    <row r="259" spans="6:6" x14ac:dyDescent="0.45">
      <c r="F259" t="s">
        <v>1087</v>
      </c>
    </row>
    <row r="260" spans="6:6" x14ac:dyDescent="0.45">
      <c r="F260" t="s">
        <v>1141</v>
      </c>
    </row>
    <row r="261" spans="6:6" x14ac:dyDescent="0.45">
      <c r="F261" t="s">
        <v>1141</v>
      </c>
    </row>
    <row r="262" spans="6:6" x14ac:dyDescent="0.45">
      <c r="F262" t="s">
        <v>1173</v>
      </c>
    </row>
    <row r="263" spans="6:6" x14ac:dyDescent="0.45">
      <c r="F263" t="s">
        <v>1173</v>
      </c>
    </row>
    <row r="264" spans="6:6" x14ac:dyDescent="0.45">
      <c r="F264" t="s">
        <v>1203</v>
      </c>
    </row>
    <row r="265" spans="6:6" x14ac:dyDescent="0.45">
      <c r="F265" t="s">
        <v>1371</v>
      </c>
    </row>
    <row r="266" spans="6:6" x14ac:dyDescent="0.45">
      <c r="F266" t="s">
        <v>1401</v>
      </c>
    </row>
    <row r="267" spans="6:6" x14ac:dyDescent="0.45">
      <c r="F267" t="s">
        <v>1087</v>
      </c>
    </row>
    <row r="268" spans="6:6" x14ac:dyDescent="0.45">
      <c r="F268" t="s">
        <v>1033</v>
      </c>
    </row>
    <row r="269" spans="6:6" x14ac:dyDescent="0.45">
      <c r="F269" t="s">
        <v>1061</v>
      </c>
    </row>
    <row r="270" spans="6:6" x14ac:dyDescent="0.45">
      <c r="F270" t="s">
        <v>879</v>
      </c>
    </row>
    <row r="271" spans="6:6" x14ac:dyDescent="0.45">
      <c r="F271" t="s">
        <v>1173</v>
      </c>
    </row>
    <row r="272" spans="6:6" x14ac:dyDescent="0.45">
      <c r="F272" t="s">
        <v>1401</v>
      </c>
    </row>
    <row r="273" spans="6:6" x14ac:dyDescent="0.45">
      <c r="F273" t="s">
        <v>824</v>
      </c>
    </row>
    <row r="274" spans="6:6" x14ac:dyDescent="0.45">
      <c r="F274" t="s">
        <v>983</v>
      </c>
    </row>
    <row r="275" spans="6:6" x14ac:dyDescent="0.45">
      <c r="F275" t="s">
        <v>1087</v>
      </c>
    </row>
    <row r="276" spans="6:6" x14ac:dyDescent="0.45">
      <c r="F276" t="s">
        <v>1141</v>
      </c>
    </row>
    <row r="277" spans="6:6" x14ac:dyDescent="0.45">
      <c r="F277" t="s">
        <v>1141</v>
      </c>
    </row>
    <row r="278" spans="6:6" x14ac:dyDescent="0.45">
      <c r="F278" t="s">
        <v>2063</v>
      </c>
    </row>
    <row r="279" spans="6:6" x14ac:dyDescent="0.45">
      <c r="F279" t="s">
        <v>2063</v>
      </c>
    </row>
    <row r="280" spans="6:6" x14ac:dyDescent="0.45">
      <c r="F280" t="s">
        <v>852</v>
      </c>
    </row>
    <row r="281" spans="6:6" x14ac:dyDescent="0.45">
      <c r="F281" t="s">
        <v>1173</v>
      </c>
    </row>
    <row r="282" spans="6:6" x14ac:dyDescent="0.45">
      <c r="F282" t="s">
        <v>1203</v>
      </c>
    </row>
    <row r="283" spans="6:6" x14ac:dyDescent="0.45">
      <c r="F283" t="s">
        <v>2063</v>
      </c>
    </row>
    <row r="284" spans="6:6" x14ac:dyDescent="0.45">
      <c r="F284" t="s">
        <v>1203</v>
      </c>
    </row>
    <row r="285" spans="6:6" x14ac:dyDescent="0.45">
      <c r="F285" t="s">
        <v>1141</v>
      </c>
    </row>
    <row r="286" spans="6:6" x14ac:dyDescent="0.45">
      <c r="F286" t="s">
        <v>1371</v>
      </c>
    </row>
    <row r="287" spans="6:6" x14ac:dyDescent="0.45">
      <c r="F287" t="s">
        <v>2063</v>
      </c>
    </row>
    <row r="288" spans="6:6" x14ac:dyDescent="0.45">
      <c r="F288" t="s">
        <v>1061</v>
      </c>
    </row>
    <row r="289" spans="6:6" x14ac:dyDescent="0.45">
      <c r="F289" t="s">
        <v>983</v>
      </c>
    </row>
    <row r="290" spans="6:6" x14ac:dyDescent="0.45">
      <c r="F290" t="s">
        <v>1087</v>
      </c>
    </row>
    <row r="291" spans="6:6" x14ac:dyDescent="0.45">
      <c r="F291" t="s">
        <v>1203</v>
      </c>
    </row>
    <row r="292" spans="6:6" x14ac:dyDescent="0.45">
      <c r="F292" t="s">
        <v>2063</v>
      </c>
    </row>
    <row r="293" spans="6:6" x14ac:dyDescent="0.45">
      <c r="F293" t="s">
        <v>1173</v>
      </c>
    </row>
    <row r="294" spans="6:6" x14ac:dyDescent="0.45">
      <c r="F294" t="s">
        <v>1316</v>
      </c>
    </row>
    <row r="295" spans="6:6" x14ac:dyDescent="0.45">
      <c r="F295" t="s">
        <v>1316</v>
      </c>
    </row>
    <row r="296" spans="6:6" x14ac:dyDescent="0.45">
      <c r="F296" t="s">
        <v>2063</v>
      </c>
    </row>
    <row r="297" spans="6:6" x14ac:dyDescent="0.45">
      <c r="F297" t="s">
        <v>1087</v>
      </c>
    </row>
    <row r="298" spans="6:6" x14ac:dyDescent="0.45">
      <c r="F298" t="s">
        <v>983</v>
      </c>
    </row>
    <row r="299" spans="6:6" x14ac:dyDescent="0.45">
      <c r="F299" t="s">
        <v>1061</v>
      </c>
    </row>
    <row r="300" spans="6:6" x14ac:dyDescent="0.45">
      <c r="F300" t="s">
        <v>1203</v>
      </c>
    </row>
    <row r="301" spans="6:6" x14ac:dyDescent="0.45">
      <c r="F301" t="s">
        <v>2063</v>
      </c>
    </row>
    <row r="302" spans="6:6" x14ac:dyDescent="0.45">
      <c r="F302" t="s">
        <v>824</v>
      </c>
    </row>
    <row r="303" spans="6:6" x14ac:dyDescent="0.45">
      <c r="F303" t="s">
        <v>1033</v>
      </c>
    </row>
    <row r="304" spans="6:6" x14ac:dyDescent="0.45">
      <c r="F304" t="s">
        <v>1033</v>
      </c>
    </row>
    <row r="305" spans="6:6" x14ac:dyDescent="0.45">
      <c r="F305" t="s">
        <v>1141</v>
      </c>
    </row>
    <row r="306" spans="6:6" x14ac:dyDescent="0.45">
      <c r="F306" t="s">
        <v>1316</v>
      </c>
    </row>
    <row r="307" spans="6:6" x14ac:dyDescent="0.45">
      <c r="F307" t="s">
        <v>1401</v>
      </c>
    </row>
    <row r="308" spans="6:6" x14ac:dyDescent="0.45">
      <c r="F308" t="s">
        <v>2063</v>
      </c>
    </row>
    <row r="309" spans="6:6" x14ac:dyDescent="0.45">
      <c r="F309" t="s">
        <v>983</v>
      </c>
    </row>
    <row r="310" spans="6:6" x14ac:dyDescent="0.45">
      <c r="F310" t="s">
        <v>941</v>
      </c>
    </row>
    <row r="311" spans="6:6" x14ac:dyDescent="0.45">
      <c r="F311" t="s">
        <v>1401</v>
      </c>
    </row>
    <row r="312" spans="6:6" x14ac:dyDescent="0.45">
      <c r="F312" t="s">
        <v>941</v>
      </c>
    </row>
    <row r="313" spans="6:6" x14ac:dyDescent="0.45">
      <c r="F313" t="s">
        <v>1087</v>
      </c>
    </row>
    <row r="314" spans="6:6" x14ac:dyDescent="0.45">
      <c r="F314" t="s">
        <v>1173</v>
      </c>
    </row>
    <row r="315" spans="6:6" x14ac:dyDescent="0.45">
      <c r="F315" t="s">
        <v>1203</v>
      </c>
    </row>
    <row r="316" spans="6:6" x14ac:dyDescent="0.45">
      <c r="F316" t="s">
        <v>1203</v>
      </c>
    </row>
    <row r="317" spans="6:6" x14ac:dyDescent="0.45">
      <c r="F317" t="s">
        <v>1401</v>
      </c>
    </row>
    <row r="318" spans="6:6" x14ac:dyDescent="0.45">
      <c r="F318" t="s">
        <v>941</v>
      </c>
    </row>
    <row r="319" spans="6:6" x14ac:dyDescent="0.45">
      <c r="F319" t="s">
        <v>1087</v>
      </c>
    </row>
    <row r="320" spans="6:6" x14ac:dyDescent="0.45">
      <c r="F320" t="s">
        <v>1203</v>
      </c>
    </row>
    <row r="321" spans="6:6" x14ac:dyDescent="0.45">
      <c r="F321" t="s">
        <v>1346</v>
      </c>
    </row>
    <row r="322" spans="6:6" x14ac:dyDescent="0.45">
      <c r="F322" t="s">
        <v>1401</v>
      </c>
    </row>
    <row r="323" spans="6:6" x14ac:dyDescent="0.45">
      <c r="F323" t="s">
        <v>1316</v>
      </c>
    </row>
    <row r="324" spans="6:6" x14ac:dyDescent="0.45">
      <c r="F324" t="s">
        <v>1316</v>
      </c>
    </row>
    <row r="325" spans="6:6" x14ac:dyDescent="0.45">
      <c r="F325" t="s">
        <v>1401</v>
      </c>
    </row>
    <row r="326" spans="6:6" x14ac:dyDescent="0.45">
      <c r="F326" t="s">
        <v>941</v>
      </c>
    </row>
    <row r="327" spans="6:6" x14ac:dyDescent="0.45">
      <c r="F327" t="s">
        <v>1371</v>
      </c>
    </row>
    <row r="328" spans="6:6" x14ac:dyDescent="0.45">
      <c r="F328" t="s">
        <v>2063</v>
      </c>
    </row>
    <row r="329" spans="6:6" x14ac:dyDescent="0.45">
      <c r="F329" t="s">
        <v>983</v>
      </c>
    </row>
    <row r="330" spans="6:6" x14ac:dyDescent="0.45">
      <c r="F330" t="s">
        <v>1033</v>
      </c>
    </row>
    <row r="331" spans="6:6" x14ac:dyDescent="0.45">
      <c r="F331" t="s">
        <v>1087</v>
      </c>
    </row>
    <row r="332" spans="6:6" x14ac:dyDescent="0.45">
      <c r="F332" t="s">
        <v>1173</v>
      </c>
    </row>
    <row r="333" spans="6:6" x14ac:dyDescent="0.45">
      <c r="F333" t="s">
        <v>1203</v>
      </c>
    </row>
    <row r="334" spans="6:6" x14ac:dyDescent="0.45">
      <c r="F334" t="s">
        <v>1316</v>
      </c>
    </row>
    <row r="335" spans="6:6" x14ac:dyDescent="0.45">
      <c r="F335" t="s">
        <v>824</v>
      </c>
    </row>
    <row r="336" spans="6:6" x14ac:dyDescent="0.45">
      <c r="F336" t="s">
        <v>983</v>
      </c>
    </row>
    <row r="337" spans="6:6" x14ac:dyDescent="0.45">
      <c r="F337" t="s">
        <v>1401</v>
      </c>
    </row>
    <row r="338" spans="6:6" x14ac:dyDescent="0.45">
      <c r="F338" t="s">
        <v>2063</v>
      </c>
    </row>
    <row r="339" spans="6:6" x14ac:dyDescent="0.45">
      <c r="F339" t="s">
        <v>1316</v>
      </c>
    </row>
    <row r="340" spans="6:6" x14ac:dyDescent="0.45">
      <c r="F340" t="s">
        <v>1371</v>
      </c>
    </row>
    <row r="341" spans="6:6" x14ac:dyDescent="0.45">
      <c r="F341" t="s">
        <v>1401</v>
      </c>
    </row>
    <row r="342" spans="6:6" x14ac:dyDescent="0.45">
      <c r="F342" t="s">
        <v>791</v>
      </c>
    </row>
    <row r="343" spans="6:6" x14ac:dyDescent="0.45">
      <c r="F343" t="s">
        <v>1033</v>
      </c>
    </row>
    <row r="344" spans="6:6" x14ac:dyDescent="0.45">
      <c r="F344" t="s">
        <v>824</v>
      </c>
    </row>
    <row r="345" spans="6:6" x14ac:dyDescent="0.45">
      <c r="F345" t="s">
        <v>1173</v>
      </c>
    </row>
    <row r="346" spans="6:6" x14ac:dyDescent="0.45">
      <c r="F346" t="s">
        <v>1234</v>
      </c>
    </row>
    <row r="347" spans="6:6" x14ac:dyDescent="0.45">
      <c r="F347" t="s">
        <v>1033</v>
      </c>
    </row>
    <row r="348" spans="6:6" x14ac:dyDescent="0.45">
      <c r="F348" t="s">
        <v>1401</v>
      </c>
    </row>
    <row r="349" spans="6:6" x14ac:dyDescent="0.45">
      <c r="F349" t="s">
        <v>1203</v>
      </c>
    </row>
    <row r="350" spans="6:6" x14ac:dyDescent="0.45">
      <c r="F350" t="s">
        <v>1401</v>
      </c>
    </row>
    <row r="351" spans="6:6" x14ac:dyDescent="0.45">
      <c r="F351" t="s">
        <v>2063</v>
      </c>
    </row>
    <row r="352" spans="6:6" x14ac:dyDescent="0.45">
      <c r="F352" t="s">
        <v>852</v>
      </c>
    </row>
    <row r="353" spans="6:6" x14ac:dyDescent="0.45">
      <c r="F353" t="s">
        <v>824</v>
      </c>
    </row>
    <row r="354" spans="6:6" x14ac:dyDescent="0.45">
      <c r="F354" t="s">
        <v>1203</v>
      </c>
    </row>
    <row r="355" spans="6:6" x14ac:dyDescent="0.45">
      <c r="F355" t="s">
        <v>2063</v>
      </c>
    </row>
    <row r="356" spans="6:6" x14ac:dyDescent="0.45">
      <c r="F356" t="s">
        <v>2063</v>
      </c>
    </row>
    <row r="357" spans="6:6" x14ac:dyDescent="0.45">
      <c r="F357" t="s">
        <v>1234</v>
      </c>
    </row>
    <row r="358" spans="6:6" x14ac:dyDescent="0.45">
      <c r="F358" t="s">
        <v>824</v>
      </c>
    </row>
    <row r="359" spans="6:6" x14ac:dyDescent="0.45">
      <c r="F359" t="s">
        <v>1173</v>
      </c>
    </row>
    <row r="360" spans="6:6" x14ac:dyDescent="0.45">
      <c r="F360" t="s">
        <v>1371</v>
      </c>
    </row>
    <row r="361" spans="6:6" x14ac:dyDescent="0.45">
      <c r="F361" t="s">
        <v>1401</v>
      </c>
    </row>
    <row r="362" spans="6:6" x14ac:dyDescent="0.45">
      <c r="F362" t="s">
        <v>941</v>
      </c>
    </row>
    <row r="363" spans="6:6" x14ac:dyDescent="0.45">
      <c r="F363" t="s">
        <v>1316</v>
      </c>
    </row>
    <row r="364" spans="6:6" x14ac:dyDescent="0.45">
      <c r="F364" t="s">
        <v>1371</v>
      </c>
    </row>
    <row r="365" spans="6:6" x14ac:dyDescent="0.45">
      <c r="F365" t="s">
        <v>1371</v>
      </c>
    </row>
    <row r="366" spans="6:6" x14ac:dyDescent="0.45">
      <c r="F366" t="s">
        <v>1371</v>
      </c>
    </row>
    <row r="367" spans="6:6" x14ac:dyDescent="0.45">
      <c r="F367" t="s">
        <v>1371</v>
      </c>
    </row>
    <row r="368" spans="6:6" x14ac:dyDescent="0.45">
      <c r="F368" t="s">
        <v>1033</v>
      </c>
    </row>
    <row r="369" spans="6:6" x14ac:dyDescent="0.45">
      <c r="F369" t="s">
        <v>1203</v>
      </c>
    </row>
    <row r="370" spans="6:6" x14ac:dyDescent="0.45">
      <c r="F370" t="s">
        <v>1316</v>
      </c>
    </row>
    <row r="371" spans="6:6" x14ac:dyDescent="0.45">
      <c r="F371" t="s">
        <v>1371</v>
      </c>
    </row>
    <row r="372" spans="6:6" x14ac:dyDescent="0.45">
      <c r="F372" t="s">
        <v>852</v>
      </c>
    </row>
    <row r="373" spans="6:6" x14ac:dyDescent="0.45">
      <c r="F373" t="s">
        <v>852</v>
      </c>
    </row>
    <row r="374" spans="6:6" x14ac:dyDescent="0.45">
      <c r="F374" t="s">
        <v>1033</v>
      </c>
    </row>
    <row r="375" spans="6:6" x14ac:dyDescent="0.45">
      <c r="F375" t="s">
        <v>1087</v>
      </c>
    </row>
    <row r="376" spans="6:6" x14ac:dyDescent="0.45">
      <c r="F376" t="s">
        <v>1371</v>
      </c>
    </row>
    <row r="377" spans="6:6" x14ac:dyDescent="0.45">
      <c r="F377" t="s">
        <v>824</v>
      </c>
    </row>
    <row r="378" spans="6:6" x14ac:dyDescent="0.45">
      <c r="F378" t="s">
        <v>824</v>
      </c>
    </row>
    <row r="379" spans="6:6" x14ac:dyDescent="0.45">
      <c r="F379" t="s">
        <v>824</v>
      </c>
    </row>
    <row r="380" spans="6:6" x14ac:dyDescent="0.45">
      <c r="F380" t="s">
        <v>1173</v>
      </c>
    </row>
    <row r="381" spans="6:6" x14ac:dyDescent="0.45">
      <c r="F381" t="s">
        <v>1087</v>
      </c>
    </row>
    <row r="382" spans="6:6" x14ac:dyDescent="0.45">
      <c r="F382" t="s">
        <v>1173</v>
      </c>
    </row>
    <row r="383" spans="6:6" x14ac:dyDescent="0.45">
      <c r="F383" t="s">
        <v>1371</v>
      </c>
    </row>
    <row r="384" spans="6:6" x14ac:dyDescent="0.45">
      <c r="F384" t="s">
        <v>2063</v>
      </c>
    </row>
    <row r="385" spans="6:6" x14ac:dyDescent="0.45">
      <c r="F385" t="s">
        <v>2063</v>
      </c>
    </row>
    <row r="386" spans="6:6" x14ac:dyDescent="0.45">
      <c r="F386" t="s">
        <v>1033</v>
      </c>
    </row>
    <row r="387" spans="6:6" x14ac:dyDescent="0.45">
      <c r="F387" t="s">
        <v>1371</v>
      </c>
    </row>
    <row r="388" spans="6:6" x14ac:dyDescent="0.45">
      <c r="F388" t="s">
        <v>1401</v>
      </c>
    </row>
    <row r="389" spans="6:6" x14ac:dyDescent="0.45">
      <c r="F389" t="s">
        <v>1087</v>
      </c>
    </row>
    <row r="390" spans="6:6" x14ac:dyDescent="0.45">
      <c r="F390" t="s">
        <v>1173</v>
      </c>
    </row>
    <row r="391" spans="6:6" x14ac:dyDescent="0.45">
      <c r="F391" t="s">
        <v>824</v>
      </c>
    </row>
    <row r="392" spans="6:6" x14ac:dyDescent="0.45">
      <c r="F392" t="s">
        <v>1203</v>
      </c>
    </row>
    <row r="393" spans="6:6" x14ac:dyDescent="0.45">
      <c r="F393" t="s">
        <v>1203</v>
      </c>
    </row>
    <row r="394" spans="6:6" x14ac:dyDescent="0.45">
      <c r="F394" t="s">
        <v>1173</v>
      </c>
    </row>
    <row r="395" spans="6:6" x14ac:dyDescent="0.45">
      <c r="F395" t="s">
        <v>1203</v>
      </c>
    </row>
    <row r="396" spans="6:6" x14ac:dyDescent="0.45">
      <c r="F396" t="s">
        <v>2063</v>
      </c>
    </row>
    <row r="397" spans="6:6" x14ac:dyDescent="0.45">
      <c r="F397" t="s">
        <v>2063</v>
      </c>
    </row>
    <row r="398" spans="6:6" x14ac:dyDescent="0.45">
      <c r="F398" t="s">
        <v>1087</v>
      </c>
    </row>
    <row r="399" spans="6:6" x14ac:dyDescent="0.45">
      <c r="F399" t="s">
        <v>2063</v>
      </c>
    </row>
    <row r="400" spans="6:6" x14ac:dyDescent="0.45">
      <c r="F400" t="s">
        <v>1061</v>
      </c>
    </row>
    <row r="401" spans="6:6" x14ac:dyDescent="0.45">
      <c r="F401" t="s">
        <v>1087</v>
      </c>
    </row>
    <row r="402" spans="6:6" x14ac:dyDescent="0.45">
      <c r="F402" t="s">
        <v>1173</v>
      </c>
    </row>
    <row r="403" spans="6:6" x14ac:dyDescent="0.45">
      <c r="F403" t="s">
        <v>1173</v>
      </c>
    </row>
    <row r="404" spans="6:6" x14ac:dyDescent="0.45">
      <c r="F404" t="s">
        <v>1173</v>
      </c>
    </row>
    <row r="405" spans="6:6" x14ac:dyDescent="0.45">
      <c r="F405" t="s">
        <v>1061</v>
      </c>
    </row>
    <row r="406" spans="6:6" x14ac:dyDescent="0.45">
      <c r="F406" t="s">
        <v>1371</v>
      </c>
    </row>
    <row r="407" spans="6:6" x14ac:dyDescent="0.45">
      <c r="F407" t="s">
        <v>2063</v>
      </c>
    </row>
    <row r="408" spans="6:6" x14ac:dyDescent="0.45">
      <c r="F408" t="s">
        <v>824</v>
      </c>
    </row>
    <row r="409" spans="6:6" x14ac:dyDescent="0.45">
      <c r="F409" t="s">
        <v>1087</v>
      </c>
    </row>
    <row r="410" spans="6:6" x14ac:dyDescent="0.45">
      <c r="F410" t="s">
        <v>1173</v>
      </c>
    </row>
    <row r="411" spans="6:6" x14ac:dyDescent="0.45">
      <c r="F411" t="s">
        <v>1173</v>
      </c>
    </row>
    <row r="412" spans="6:6" x14ac:dyDescent="0.45">
      <c r="F412" t="s">
        <v>852</v>
      </c>
    </row>
    <row r="413" spans="6:6" x14ac:dyDescent="0.45">
      <c r="F413" t="s">
        <v>824</v>
      </c>
    </row>
    <row r="414" spans="6:6" x14ac:dyDescent="0.45">
      <c r="F414" t="s">
        <v>824</v>
      </c>
    </row>
    <row r="415" spans="6:6" x14ac:dyDescent="0.45">
      <c r="F415" t="s">
        <v>1033</v>
      </c>
    </row>
    <row r="416" spans="6:6" x14ac:dyDescent="0.45">
      <c r="F416" t="s">
        <v>1173</v>
      </c>
    </row>
    <row r="417" spans="6:6" x14ac:dyDescent="0.45">
      <c r="F417" t="s">
        <v>1371</v>
      </c>
    </row>
    <row r="418" spans="6:6" x14ac:dyDescent="0.45">
      <c r="F418" t="s">
        <v>1371</v>
      </c>
    </row>
    <row r="419" spans="6:6" x14ac:dyDescent="0.45">
      <c r="F419" t="s">
        <v>1401</v>
      </c>
    </row>
    <row r="420" spans="6:6" x14ac:dyDescent="0.45">
      <c r="F420" t="s">
        <v>1371</v>
      </c>
    </row>
    <row r="421" spans="6:6" x14ac:dyDescent="0.45">
      <c r="F421" t="s">
        <v>2063</v>
      </c>
    </row>
    <row r="422" spans="6:6" x14ac:dyDescent="0.45">
      <c r="F422" t="s">
        <v>1033</v>
      </c>
    </row>
    <row r="423" spans="6:6" x14ac:dyDescent="0.45">
      <c r="F423" t="s">
        <v>2063</v>
      </c>
    </row>
  </sheetData>
  <autoFilter ref="H2:I22" xr:uid="{A28EC2F3-8FA5-451B-BB41-D65CA925CED8}">
    <sortState xmlns:xlrd2="http://schemas.microsoft.com/office/spreadsheetml/2017/richdata2" ref="H3:I22">
      <sortCondition ref="H2:H22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EADE8E7F-7193-479F-AB29-58A242717178}">
          <xm:f>Viz_Tigres!$K$25:$L$45</xm:f>
        </x15:webExtension>
        <x15:webExtension appRef="{BB67FDC4-FCCA-4613-AAC2-F6A785B1B24A}">
          <xm:f>Viz_Tigres!$K$2:$L$22</xm:f>
        </x15:webExtension>
      </x15:webExtens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9259-43BA-458A-92D8-E76873A35AC9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Superliga</vt:lpstr>
      <vt:lpstr>LaLiga</vt:lpstr>
      <vt:lpstr>LigaMX</vt:lpstr>
      <vt:lpstr>Real_Oviedo</vt:lpstr>
      <vt:lpstr>Viz_Oviedo</vt:lpstr>
      <vt:lpstr>Sheet3</vt:lpstr>
      <vt:lpstr>LaLigaMX</vt:lpstr>
      <vt:lpstr>Sheet10</vt:lpstr>
      <vt:lpstr>Lista_LaLiga2</vt:lpstr>
      <vt:lpstr>Sheet8</vt:lpstr>
      <vt:lpstr>Viz_Chivas</vt:lpstr>
      <vt:lpstr>Viz_MTY</vt:lpstr>
      <vt:lpstr>Viz_Tigres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2022-07-11T15:15:28Z</dcterms:created>
  <dcterms:modified xsi:type="dcterms:W3CDTF">2022-07-23T01:01:22Z</dcterms:modified>
</cp:coreProperties>
</file>