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Football_MetriX\Visualizaciones\"/>
    </mc:Choice>
  </mc:AlternateContent>
  <xr:revisionPtr revIDLastSave="0" documentId="13_ncr:1_{1AD0D5A1-882C-4556-86BC-5BBEED4DEF3E}" xr6:coauthVersionLast="47" xr6:coauthVersionMax="47" xr10:uidLastSave="{00000000-0000-0000-0000-000000000000}"/>
  <bookViews>
    <workbookView xWindow="-98" yWindow="-98" windowWidth="22695" windowHeight="14595" xr2:uid="{053177DD-17E9-432F-9A82-F7C6FDF66377}"/>
  </bookViews>
  <sheets>
    <sheet name="Resumen_Partidos_de_iga" sheetId="1" r:id="rId1"/>
  </sheets>
  <definedNames>
    <definedName name="_xlnm._FilterDatabase" localSheetId="0" hidden="1">Resumen_Partidos_de_iga!$A$1:$AE$24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13" i="1"/>
  <c r="D9" i="1"/>
  <c r="D20" i="1"/>
  <c r="D3" i="1"/>
  <c r="D10" i="1"/>
  <c r="D19" i="1"/>
  <c r="D4" i="1"/>
  <c r="D8" i="1"/>
  <c r="D6" i="1"/>
  <c r="D21" i="1"/>
  <c r="D17" i="1"/>
  <c r="D5" i="1"/>
  <c r="D15" i="1"/>
  <c r="D14" i="1"/>
  <c r="D11" i="1"/>
  <c r="D7" i="1"/>
  <c r="D12" i="1"/>
  <c r="D18" i="1"/>
  <c r="D23" i="1"/>
  <c r="D24" i="1"/>
  <c r="D22" i="1"/>
  <c r="D16" i="1"/>
  <c r="E16" i="1"/>
  <c r="E2" i="1"/>
  <c r="E13" i="1"/>
  <c r="E9" i="1"/>
  <c r="E20" i="1"/>
  <c r="E3" i="1"/>
  <c r="E10" i="1"/>
  <c r="E19" i="1"/>
  <c r="E4" i="1"/>
  <c r="E8" i="1"/>
  <c r="E6" i="1"/>
  <c r="E21" i="1"/>
  <c r="E17" i="1"/>
  <c r="E5" i="1"/>
  <c r="E15" i="1"/>
  <c r="E14" i="1"/>
  <c r="E11" i="1"/>
  <c r="E7" i="1"/>
  <c r="E12" i="1"/>
  <c r="E18" i="1"/>
  <c r="E23" i="1"/>
  <c r="E24" i="1"/>
  <c r="E22" i="1"/>
  <c r="M11" i="1"/>
  <c r="H11" i="1" s="1"/>
  <c r="F11" i="1" s="1"/>
  <c r="M10" i="1"/>
  <c r="H10" i="1" s="1"/>
  <c r="F10" i="1" s="1"/>
  <c r="M19" i="1"/>
  <c r="H19" i="1" s="1"/>
  <c r="F19" i="1" s="1"/>
  <c r="M24" i="1"/>
  <c r="H24" i="1" s="1"/>
  <c r="F24" i="1" s="1"/>
  <c r="M12" i="1"/>
  <c r="H12" i="1" s="1"/>
  <c r="F12" i="1" s="1"/>
  <c r="M4" i="1"/>
  <c r="H4" i="1" s="1"/>
  <c r="F4" i="1" s="1"/>
  <c r="M15" i="1"/>
  <c r="H15" i="1" s="1"/>
  <c r="F15" i="1" s="1"/>
  <c r="M9" i="1"/>
  <c r="H9" i="1" s="1"/>
  <c r="F9" i="1" s="1"/>
  <c r="M20" i="1"/>
  <c r="H20" i="1" s="1"/>
  <c r="F20" i="1" s="1"/>
  <c r="M5" i="1"/>
  <c r="H5" i="1" s="1"/>
  <c r="F5" i="1" s="1"/>
  <c r="M21" i="1"/>
  <c r="H21" i="1" s="1"/>
  <c r="F21" i="1" s="1"/>
  <c r="M13" i="1"/>
  <c r="H13" i="1" s="1"/>
  <c r="F13" i="1" s="1"/>
  <c r="M7" i="1"/>
  <c r="H7" i="1" s="1"/>
  <c r="F7" i="1" s="1"/>
  <c r="M3" i="1"/>
  <c r="H3" i="1" s="1"/>
  <c r="F3" i="1" s="1"/>
  <c r="M8" i="1"/>
  <c r="H8" i="1" s="1"/>
  <c r="F8" i="1" s="1"/>
  <c r="M22" i="1"/>
  <c r="H22" i="1" s="1"/>
  <c r="F22" i="1" s="1"/>
  <c r="M16" i="1"/>
  <c r="H16" i="1" s="1"/>
  <c r="F16" i="1" s="1"/>
  <c r="M18" i="1"/>
  <c r="H18" i="1" s="1"/>
  <c r="F18" i="1" s="1"/>
  <c r="M14" i="1"/>
  <c r="H14" i="1" s="1"/>
  <c r="F14" i="1" s="1"/>
  <c r="M6" i="1"/>
  <c r="H6" i="1" s="1"/>
  <c r="F6" i="1" s="1"/>
  <c r="M2" i="1"/>
  <c r="H2" i="1" s="1"/>
  <c r="F2" i="1" s="1"/>
  <c r="M23" i="1"/>
  <c r="H23" i="1" s="1"/>
  <c r="F23" i="1" s="1"/>
  <c r="M17" i="1"/>
  <c r="H17" i="1" s="1"/>
  <c r="F17" i="1" s="1"/>
  <c r="I3" i="1" l="1"/>
  <c r="J3" i="1" s="1"/>
  <c r="I9" i="1"/>
  <c r="I6" i="1"/>
  <c r="I15" i="1"/>
  <c r="J15" i="1" s="1"/>
  <c r="I13" i="1"/>
  <c r="J13" i="1" s="1"/>
  <c r="I8" i="1"/>
  <c r="J8" i="1" s="1"/>
  <c r="I2" i="1"/>
  <c r="I16" i="1"/>
  <c r="I23" i="1"/>
  <c r="J23" i="1" s="1"/>
  <c r="I4" i="1"/>
  <c r="J4" i="1" s="1"/>
  <c r="I21" i="1"/>
  <c r="J21" i="1" s="1"/>
  <c r="I14" i="1"/>
  <c r="J14" i="1" s="1"/>
  <c r="I10" i="1"/>
  <c r="J10" i="1" s="1"/>
  <c r="I22" i="1"/>
  <c r="J22" i="1" s="1"/>
  <c r="I5" i="1"/>
  <c r="I11" i="1"/>
  <c r="J11" i="1" s="1"/>
  <c r="I12" i="1"/>
  <c r="J12" i="1" s="1"/>
  <c r="I19" i="1"/>
  <c r="J19" i="1" s="1"/>
  <c r="I7" i="1"/>
  <c r="J7" i="1" s="1"/>
  <c r="I20" i="1"/>
  <c r="I17" i="1"/>
  <c r="I24" i="1"/>
  <c r="J24" i="1" s="1"/>
  <c r="I18" i="1"/>
  <c r="J18" i="1" s="1"/>
  <c r="K21" i="1" l="1"/>
  <c r="K11" i="1"/>
  <c r="K10" i="1"/>
  <c r="K14" i="1"/>
  <c r="K7" i="1"/>
  <c r="K19" i="1"/>
  <c r="J16" i="1"/>
  <c r="K16" i="1"/>
  <c r="K18" i="1"/>
  <c r="K24" i="1"/>
  <c r="K9" i="1"/>
  <c r="J9" i="1"/>
  <c r="K5" i="1"/>
  <c r="J5" i="1"/>
  <c r="K4" i="1"/>
  <c r="K22" i="1"/>
  <c r="K2" i="1"/>
  <c r="J2" i="1"/>
  <c r="K3" i="1"/>
  <c r="K23" i="1"/>
  <c r="J17" i="1"/>
  <c r="K17" i="1"/>
  <c r="J20" i="1"/>
  <c r="K20" i="1"/>
  <c r="K12" i="1"/>
  <c r="K8" i="1"/>
  <c r="J6" i="1"/>
  <c r="K6" i="1"/>
  <c r="K15" i="1"/>
  <c r="K13" i="1"/>
</calcChain>
</file>

<file path=xl/sharedStrings.xml><?xml version="1.0" encoding="utf-8"?>
<sst xmlns="http://schemas.openxmlformats.org/spreadsheetml/2006/main" count="77" uniqueCount="57">
  <si>
    <t>Tijuana</t>
  </si>
  <si>
    <t>Chiapas</t>
  </si>
  <si>
    <t>Santos</t>
  </si>
  <si>
    <t>Pachuca</t>
  </si>
  <si>
    <t>Atlante</t>
  </si>
  <si>
    <t>Juárez</t>
  </si>
  <si>
    <t>Pumas</t>
  </si>
  <si>
    <t>Atlas</t>
  </si>
  <si>
    <t>León</t>
  </si>
  <si>
    <t>Monterrey</t>
  </si>
  <si>
    <t>Puebla</t>
  </si>
  <si>
    <t>Chivas</t>
  </si>
  <si>
    <t>Cruz Azul</t>
  </si>
  <si>
    <t>Mazatlán</t>
  </si>
  <si>
    <t>Toluca</t>
  </si>
  <si>
    <t>Necaxa</t>
  </si>
  <si>
    <t>Veracruz</t>
  </si>
  <si>
    <t>Tigres</t>
  </si>
  <si>
    <t>Lobos BUAP</t>
  </si>
  <si>
    <t>Querétaro</t>
  </si>
  <si>
    <t>Monarcas</t>
  </si>
  <si>
    <t>América</t>
  </si>
  <si>
    <t>Club</t>
  </si>
  <si>
    <t>Partidos</t>
  </si>
  <si>
    <t>Goles a Favor por Partido</t>
  </si>
  <si>
    <t>Goles en Contra por Partido</t>
  </si>
  <si>
    <t>Puntos Esperados por cada 100 partidos</t>
  </si>
  <si>
    <t>Diferencia Promedio de Goles por Temporada</t>
  </si>
  <si>
    <t>Goles a Favor</t>
  </si>
  <si>
    <t>Goles Esperados a Favor</t>
  </si>
  <si>
    <t>Goles en Contra</t>
  </si>
  <si>
    <t>Goles Esperados en Contra</t>
  </si>
  <si>
    <t>Promedio de Goles a Favor por Temporada (normalizado 18 juegos)</t>
  </si>
  <si>
    <t>Promedio de Goles en Contra por Temporada (normalizado a 18 partidos)</t>
  </si>
  <si>
    <t>Eficacia en Goles a Favor</t>
  </si>
  <si>
    <t>Eficacia en Puntos</t>
  </si>
  <si>
    <t>Puntos Esperados</t>
  </si>
  <si>
    <t>Eficacia en Victorias</t>
  </si>
  <si>
    <t>Victorias Esperadas</t>
  </si>
  <si>
    <t>Eficacia en Empates</t>
  </si>
  <si>
    <t>Empates Esperados</t>
  </si>
  <si>
    <t>Derrotas Esperadas</t>
  </si>
  <si>
    <t>Ineficacia en Derrotas</t>
  </si>
  <si>
    <t>Derrotas Obtenidas</t>
  </si>
  <si>
    <t>Empates Obtenidos</t>
  </si>
  <si>
    <t>Victorias Obtenidas</t>
  </si>
  <si>
    <t>Puntos Obtenidos</t>
  </si>
  <si>
    <t>Estatus</t>
  </si>
  <si>
    <t>Liga MX</t>
  </si>
  <si>
    <t>Liga Expansión MX</t>
  </si>
  <si>
    <t>Desaparecido</t>
  </si>
  <si>
    <t>Atlético San Luis</t>
  </si>
  <si>
    <t>Ineficacia en Goles en Contra</t>
  </si>
  <si>
    <t>Goles Totales en sus Partidos</t>
  </si>
  <si>
    <t>Porcentaje de Goles a Favor en sus Partidos</t>
  </si>
  <si>
    <t>Porcentaje de Goles en Contra en sus Partidos</t>
  </si>
  <si>
    <t>Puntos Obtenidos por cada 100 partidos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</si>
</sst>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7BB5-0A0D-4A9C-857F-A279F8839C8B}">
  <dimension ref="A1:AU24"/>
  <sheetViews>
    <sheetView tabSelected="1" workbookViewId="0"/>
  </sheetViews>
  <sheetFormatPr defaultRowHeight="14.25" x14ac:dyDescent="0.45"/>
  <cols>
    <col min="1" max="47" width="18.59765625" style="1" customWidth="1"/>
  </cols>
  <sheetData>
    <row r="1" spans="1:31" s="2" customFormat="1" ht="70.5" customHeight="1" x14ac:dyDescent="0.45">
      <c r="A1" s="2" t="s">
        <v>47</v>
      </c>
      <c r="B1" s="2" t="s">
        <v>22</v>
      </c>
      <c r="C1" s="2" t="s">
        <v>23</v>
      </c>
      <c r="D1" s="2" t="s">
        <v>56</v>
      </c>
      <c r="E1" s="2" t="s">
        <v>26</v>
      </c>
      <c r="F1" s="2" t="s">
        <v>27</v>
      </c>
      <c r="G1" s="2" t="s">
        <v>32</v>
      </c>
      <c r="H1" s="2" t="s">
        <v>33</v>
      </c>
      <c r="I1" s="2" t="s">
        <v>53</v>
      </c>
      <c r="J1" s="2" t="s">
        <v>54</v>
      </c>
      <c r="K1" s="2" t="s">
        <v>55</v>
      </c>
      <c r="L1" s="2" t="s">
        <v>24</v>
      </c>
      <c r="M1" s="2" t="s">
        <v>25</v>
      </c>
      <c r="N1" s="2" t="s">
        <v>34</v>
      </c>
      <c r="O1" s="2" t="s">
        <v>28</v>
      </c>
      <c r="P1" s="2" t="s">
        <v>29</v>
      </c>
      <c r="Q1" s="2" t="s">
        <v>52</v>
      </c>
      <c r="R1" s="2" t="s">
        <v>30</v>
      </c>
      <c r="S1" s="2" t="s">
        <v>31</v>
      </c>
      <c r="T1" s="2" t="s">
        <v>35</v>
      </c>
      <c r="U1" s="2" t="s">
        <v>46</v>
      </c>
      <c r="V1" s="2" t="s">
        <v>36</v>
      </c>
      <c r="W1" s="2" t="s">
        <v>37</v>
      </c>
      <c r="X1" s="2" t="s">
        <v>45</v>
      </c>
      <c r="Y1" s="2" t="s">
        <v>38</v>
      </c>
      <c r="Z1" s="2" t="s">
        <v>39</v>
      </c>
      <c r="AA1" s="2" t="s">
        <v>44</v>
      </c>
      <c r="AB1" s="2" t="s">
        <v>40</v>
      </c>
      <c r="AC1" s="2" t="s">
        <v>42</v>
      </c>
      <c r="AD1" s="2" t="s">
        <v>43</v>
      </c>
      <c r="AE1" s="2" t="s">
        <v>41</v>
      </c>
    </row>
    <row r="2" spans="1:31" x14ac:dyDescent="0.45">
      <c r="A2" s="1" t="s">
        <v>48</v>
      </c>
      <c r="B2" s="1" t="s">
        <v>21</v>
      </c>
      <c r="C2" s="1">
        <v>317</v>
      </c>
      <c r="D2" s="3">
        <f>U2/C2*100</f>
        <v>180.12618296529968</v>
      </c>
      <c r="E2" s="3">
        <f>V2/C2*100</f>
        <v>166.03600859725202</v>
      </c>
      <c r="F2" s="4">
        <f>G2-H2</f>
        <v>8.3533123028391145</v>
      </c>
      <c r="G2" s="4">
        <v>26.921135646687695</v>
      </c>
      <c r="H2" s="4">
        <f>M2*18</f>
        <v>18.56782334384858</v>
      </c>
      <c r="I2" s="4">
        <f>L2+M2</f>
        <v>2.6151419558359619</v>
      </c>
      <c r="J2" s="5">
        <f>L2/I2</f>
        <v>0.60554885404101333</v>
      </c>
      <c r="K2" s="5">
        <f>M2/I2</f>
        <v>0.39445114595898678</v>
      </c>
      <c r="L2" s="4">
        <v>1.5835962145110409</v>
      </c>
      <c r="M2" s="4">
        <f>R2/C2</f>
        <v>1.0315457413249212</v>
      </c>
      <c r="N2" s="5">
        <v>1.0456266455290597</v>
      </c>
      <c r="O2" s="1">
        <v>502</v>
      </c>
      <c r="P2" s="3">
        <v>480.09488104236402</v>
      </c>
      <c r="Q2" s="5">
        <v>0.94136086526498453</v>
      </c>
      <c r="R2" s="1">
        <v>327</v>
      </c>
      <c r="S2" s="3">
        <v>347.36944360646697</v>
      </c>
      <c r="T2" s="5">
        <v>1.0848621602451654</v>
      </c>
      <c r="U2" s="1">
        <v>571</v>
      </c>
      <c r="V2" s="3">
        <v>526.33414725328896</v>
      </c>
      <c r="W2" s="5">
        <v>1.0994474735073054</v>
      </c>
      <c r="X2" s="1">
        <v>162</v>
      </c>
      <c r="Y2" s="3">
        <v>147.346739069953</v>
      </c>
      <c r="Z2" s="5">
        <v>1.0083762847005548</v>
      </c>
      <c r="AA2" s="1">
        <v>85</v>
      </c>
      <c r="AB2" s="3">
        <v>84.293930043427594</v>
      </c>
      <c r="AC2" s="5">
        <v>0.82006266067127376</v>
      </c>
      <c r="AD2" s="1">
        <v>70</v>
      </c>
      <c r="AE2" s="3">
        <v>85.359330886618494</v>
      </c>
    </row>
    <row r="3" spans="1:31" x14ac:dyDescent="0.45">
      <c r="A3" s="1" t="s">
        <v>48</v>
      </c>
      <c r="B3" s="1" t="s">
        <v>14</v>
      </c>
      <c r="C3" s="1">
        <v>317</v>
      </c>
      <c r="D3" s="3">
        <f>U3/C3*100</f>
        <v>151.10410094637223</v>
      </c>
      <c r="E3" s="3">
        <f>V3/C3*100</f>
        <v>140.21190169532113</v>
      </c>
      <c r="F3" s="4">
        <f>G3-H3</f>
        <v>1.8864353312302846</v>
      </c>
      <c r="G3" s="4">
        <v>23.917981072555204</v>
      </c>
      <c r="H3" s="4">
        <f>M3*18</f>
        <v>22.031545741324919</v>
      </c>
      <c r="I3" s="4">
        <f>L3+M3</f>
        <v>2.6309148264984223</v>
      </c>
      <c r="J3" s="5">
        <f>L3/I3</f>
        <v>0.53477218225419665</v>
      </c>
      <c r="K3" s="5">
        <f>M3/I3</f>
        <v>0.46522781774580341</v>
      </c>
      <c r="L3" s="4">
        <v>1.4069400630914826</v>
      </c>
      <c r="M3" s="4">
        <f>R3/C3</f>
        <v>1.22397476340694</v>
      </c>
      <c r="N3" s="5">
        <v>1.0769420891210815</v>
      </c>
      <c r="O3" s="1">
        <v>446</v>
      </c>
      <c r="P3" s="3">
        <v>414.13554591778598</v>
      </c>
      <c r="Q3" s="5">
        <v>0.97474187444163307</v>
      </c>
      <c r="R3" s="1">
        <v>388</v>
      </c>
      <c r="S3" s="3">
        <v>398.05410044814198</v>
      </c>
      <c r="T3" s="5">
        <v>1.0776838422370145</v>
      </c>
      <c r="U3" s="1">
        <v>479</v>
      </c>
      <c r="V3" s="3">
        <v>444.47172837416798</v>
      </c>
      <c r="W3" s="5">
        <v>1.1044478824751425</v>
      </c>
      <c r="X3" s="1">
        <v>132</v>
      </c>
      <c r="Y3" s="3">
        <v>119.51673057145899</v>
      </c>
      <c r="Z3" s="5">
        <v>0.96599762092991159</v>
      </c>
      <c r="AA3" s="1">
        <v>83</v>
      </c>
      <c r="AB3" s="3">
        <v>85.921536659790704</v>
      </c>
      <c r="AC3" s="5">
        <v>0.91429200200242511</v>
      </c>
      <c r="AD3" s="1">
        <v>102</v>
      </c>
      <c r="AE3" s="3">
        <v>111.56173276875001</v>
      </c>
    </row>
    <row r="4" spans="1:31" x14ac:dyDescent="0.45">
      <c r="A4" s="1" t="s">
        <v>48</v>
      </c>
      <c r="B4" s="1" t="s">
        <v>6</v>
      </c>
      <c r="C4" s="1">
        <v>317</v>
      </c>
      <c r="D4" s="3">
        <f>U4/C4*100</f>
        <v>135.33123028391168</v>
      </c>
      <c r="E4" s="3">
        <f>V4/C4*100</f>
        <v>128.28181634105584</v>
      </c>
      <c r="F4" s="4">
        <f>G4-H4</f>
        <v>-1.1198738170347013</v>
      </c>
      <c r="G4" s="4">
        <v>21.933753943217667</v>
      </c>
      <c r="H4" s="4">
        <f>M4*18</f>
        <v>23.053627760252368</v>
      </c>
      <c r="I4" s="4">
        <f>L4+M4</f>
        <v>2.5709779179810726</v>
      </c>
      <c r="J4" s="5">
        <f>L4/I4</f>
        <v>0.501840490797546</v>
      </c>
      <c r="K4" s="5">
        <f>M4/I4</f>
        <v>0.498159509202454</v>
      </c>
      <c r="L4" s="4">
        <v>1.2902208201892744</v>
      </c>
      <c r="M4" s="4">
        <f>R4/C4</f>
        <v>1.2807570977917981</v>
      </c>
      <c r="N4" s="5">
        <v>1.0554424905207886</v>
      </c>
      <c r="O4" s="1">
        <v>409</v>
      </c>
      <c r="P4" s="3">
        <v>387.51519260721301</v>
      </c>
      <c r="Q4" s="5">
        <v>0.95736128880056814</v>
      </c>
      <c r="R4" s="1">
        <v>406</v>
      </c>
      <c r="S4" s="3">
        <v>424.08232372614299</v>
      </c>
      <c r="T4" s="5">
        <v>1.0549525579222696</v>
      </c>
      <c r="U4" s="1">
        <v>429</v>
      </c>
      <c r="V4" s="3">
        <v>406.65335780114702</v>
      </c>
      <c r="W4" s="5">
        <v>1.0489850664583122</v>
      </c>
      <c r="X4" s="1">
        <v>112</v>
      </c>
      <c r="Y4" s="3">
        <v>106.76987078390501</v>
      </c>
      <c r="Z4" s="5">
        <v>1.0770901762012304</v>
      </c>
      <c r="AA4" s="1">
        <v>93</v>
      </c>
      <c r="AB4" s="3">
        <v>86.343745449429306</v>
      </c>
      <c r="AC4" s="5">
        <v>0.90405415506314546</v>
      </c>
      <c r="AD4" s="1">
        <v>112</v>
      </c>
      <c r="AE4" s="3">
        <v>123.886383766664</v>
      </c>
    </row>
    <row r="5" spans="1:31" x14ac:dyDescent="0.45">
      <c r="A5" s="1" t="s">
        <v>48</v>
      </c>
      <c r="B5" s="1" t="s">
        <v>10</v>
      </c>
      <c r="C5" s="1">
        <v>317</v>
      </c>
      <c r="D5" s="3">
        <f>U5/C5*100</f>
        <v>118.61198738170347</v>
      </c>
      <c r="E5" s="3">
        <f>V5/C5*100</f>
        <v>113.56251906573188</v>
      </c>
      <c r="F5" s="4">
        <f>G5-H5</f>
        <v>-4.8233438485804392</v>
      </c>
      <c r="G5" s="4">
        <v>19.252365930599371</v>
      </c>
      <c r="H5" s="4">
        <f>M5*18</f>
        <v>24.07570977917981</v>
      </c>
      <c r="I5" s="4">
        <f>L5+M5</f>
        <v>2.4700315457413247</v>
      </c>
      <c r="J5" s="5">
        <f>L5/I5</f>
        <v>0.4584929757343551</v>
      </c>
      <c r="K5" s="5">
        <f>M5/I5</f>
        <v>0.54150702426564501</v>
      </c>
      <c r="L5" s="4">
        <v>1.1324921135646688</v>
      </c>
      <c r="M5" s="4">
        <f>R5/C5</f>
        <v>1.3375394321766561</v>
      </c>
      <c r="N5" s="5">
        <v>1.0003444499883951</v>
      </c>
      <c r="O5" s="1">
        <v>359</v>
      </c>
      <c r="P5" s="3">
        <v>358.87638503334</v>
      </c>
      <c r="Q5" s="5">
        <v>0.92061196851014238</v>
      </c>
      <c r="R5" s="1">
        <v>424</v>
      </c>
      <c r="S5" s="3">
        <v>460.563206326954</v>
      </c>
      <c r="T5" s="5">
        <v>1.0444642154604626</v>
      </c>
      <c r="U5" s="1">
        <v>376</v>
      </c>
      <c r="V5" s="3">
        <v>359.99318543837001</v>
      </c>
      <c r="W5" s="5">
        <v>1.0201328013491646</v>
      </c>
      <c r="X5" s="1">
        <v>93</v>
      </c>
      <c r="Y5" s="3">
        <v>91.164601194083701</v>
      </c>
      <c r="Z5" s="5">
        <v>1.1213952969207035</v>
      </c>
      <c r="AA5" s="1">
        <v>97</v>
      </c>
      <c r="AB5" s="3">
        <v>86.499381856119101</v>
      </c>
      <c r="AC5" s="5">
        <v>0.91146569838980196</v>
      </c>
      <c r="AD5" s="1">
        <v>127</v>
      </c>
      <c r="AE5" s="3">
        <v>139.336016949797</v>
      </c>
    </row>
    <row r="6" spans="1:31" x14ac:dyDescent="0.45">
      <c r="A6" s="1" t="s">
        <v>49</v>
      </c>
      <c r="B6" s="1" t="s">
        <v>20</v>
      </c>
      <c r="C6" s="1">
        <v>266</v>
      </c>
      <c r="D6" s="3">
        <f>U6/C6*100</f>
        <v>133.45864661654133</v>
      </c>
      <c r="E6" s="3">
        <f>V6/C6*100</f>
        <v>128.1592113248455</v>
      </c>
      <c r="F6" s="4">
        <f>G6-H6</f>
        <v>-2.0526315789473664</v>
      </c>
      <c r="G6" s="4">
        <v>23.390977443609025</v>
      </c>
      <c r="H6" s="4">
        <f>M6*18</f>
        <v>25.443609022556391</v>
      </c>
      <c r="I6" s="4">
        <f>L6+M6</f>
        <v>2.7894736842105265</v>
      </c>
      <c r="J6" s="5">
        <f>L6/I6</f>
        <v>0.49326145552560646</v>
      </c>
      <c r="K6" s="5">
        <f>M6/I6</f>
        <v>0.50673854447439348</v>
      </c>
      <c r="L6" s="4">
        <v>1.3759398496240602</v>
      </c>
      <c r="M6" s="4">
        <f>R6/C6</f>
        <v>1.4135338345864661</v>
      </c>
      <c r="N6" s="5">
        <v>1.1259537999309863</v>
      </c>
      <c r="O6" s="1">
        <v>366</v>
      </c>
      <c r="P6" s="3">
        <v>325.057742175952</v>
      </c>
      <c r="Q6" s="5">
        <v>1.0560424529838464</v>
      </c>
      <c r="R6" s="1">
        <v>376</v>
      </c>
      <c r="S6" s="3">
        <v>356.04629239820099</v>
      </c>
      <c r="T6" s="5">
        <v>1.0413504049916738</v>
      </c>
      <c r="U6" s="1">
        <v>355</v>
      </c>
      <c r="V6" s="3">
        <v>340.90350212408902</v>
      </c>
      <c r="W6" s="5">
        <v>1.0488080295072093</v>
      </c>
      <c r="X6" s="1">
        <v>94</v>
      </c>
      <c r="Y6" s="3">
        <v>89.625553347609895</v>
      </c>
      <c r="Z6" s="5">
        <v>1.013511045196767</v>
      </c>
      <c r="AA6" s="1">
        <v>73</v>
      </c>
      <c r="AB6" s="3">
        <v>72.026842081259701</v>
      </c>
      <c r="AC6" s="5">
        <v>0.94875201406770449</v>
      </c>
      <c r="AD6" s="1">
        <v>99</v>
      </c>
      <c r="AE6" s="3">
        <v>104.34760457113001</v>
      </c>
    </row>
    <row r="7" spans="1:31" x14ac:dyDescent="0.45">
      <c r="A7" s="1" t="s">
        <v>48</v>
      </c>
      <c r="B7" s="1" t="s">
        <v>13</v>
      </c>
      <c r="C7" s="1">
        <v>51</v>
      </c>
      <c r="D7" s="3">
        <f>U7/C7*100</f>
        <v>111.76470588235294</v>
      </c>
      <c r="E7" s="3">
        <f>V7/C7*100</f>
        <v>107.6330954979545</v>
      </c>
      <c r="F7" s="4">
        <f>G7-H7</f>
        <v>-8.2549019607843128</v>
      </c>
      <c r="G7" s="4">
        <v>20.333333333333332</v>
      </c>
      <c r="H7" s="4">
        <f>M7*18</f>
        <v>28.588235294117645</v>
      </c>
      <c r="I7" s="4">
        <f>L7+M7</f>
        <v>2.784313725490196</v>
      </c>
      <c r="J7" s="5">
        <f>L7/I7</f>
        <v>0.42957746478873238</v>
      </c>
      <c r="K7" s="5">
        <f>M7/I7</f>
        <v>0.57042253521126762</v>
      </c>
      <c r="L7" s="4">
        <v>1.196078431372549</v>
      </c>
      <c r="M7" s="4">
        <f>R7/C7</f>
        <v>1.588235294117647</v>
      </c>
      <c r="N7" s="5">
        <v>1.094594260967424</v>
      </c>
      <c r="O7" s="1">
        <v>61</v>
      </c>
      <c r="P7" s="3">
        <v>55.728412047480496</v>
      </c>
      <c r="Q7" s="5">
        <v>1.0440237403578103</v>
      </c>
      <c r="R7" s="1">
        <v>81</v>
      </c>
      <c r="S7" s="3">
        <v>77.5844426413517</v>
      </c>
      <c r="T7" s="5">
        <v>1.0383860592811527</v>
      </c>
      <c r="U7" s="1">
        <v>57</v>
      </c>
      <c r="V7" s="3">
        <v>54.892878703956796</v>
      </c>
      <c r="W7" s="5">
        <v>1.0899773341041368</v>
      </c>
      <c r="X7" s="1">
        <v>15</v>
      </c>
      <c r="Y7" s="3">
        <v>13.761754057325099</v>
      </c>
      <c r="Z7" s="5">
        <v>0.88185906560467986</v>
      </c>
      <c r="AA7" s="1">
        <v>12</v>
      </c>
      <c r="AB7" s="3">
        <v>13.607616531981501</v>
      </c>
      <c r="AC7" s="5">
        <v>1.0156310093517675</v>
      </c>
      <c r="AD7" s="1">
        <v>24</v>
      </c>
      <c r="AE7" s="3">
        <v>23.630629410693299</v>
      </c>
    </row>
    <row r="8" spans="1:31" x14ac:dyDescent="0.45">
      <c r="A8" s="1" t="s">
        <v>48</v>
      </c>
      <c r="B8" s="1" t="s">
        <v>15</v>
      </c>
      <c r="C8" s="1">
        <v>181</v>
      </c>
      <c r="D8" s="3">
        <f>U8/C8*100</f>
        <v>128.7292817679558</v>
      </c>
      <c r="E8" s="3">
        <f>V8/C8*100</f>
        <v>124.93150928948783</v>
      </c>
      <c r="F8" s="4">
        <f>G8-H8</f>
        <v>-1.751381215469614</v>
      </c>
      <c r="G8" s="4">
        <v>21.320441988950275</v>
      </c>
      <c r="H8" s="4">
        <f>M8*18</f>
        <v>23.071823204419889</v>
      </c>
      <c r="I8" s="4">
        <f>L8+M8</f>
        <v>2.5359116022099446</v>
      </c>
      <c r="J8" s="5">
        <f>L8/I8</f>
        <v>0.49455337690631812</v>
      </c>
      <c r="K8" s="5">
        <f>M8/I8</f>
        <v>0.50544662309368193</v>
      </c>
      <c r="L8" s="4">
        <v>1.2541436464088398</v>
      </c>
      <c r="M8" s="4">
        <f>R8/C8</f>
        <v>1.281767955801105</v>
      </c>
      <c r="N8" s="5">
        <v>1.0417933009414093</v>
      </c>
      <c r="O8" s="1">
        <v>227</v>
      </c>
      <c r="P8" s="3">
        <v>217.893510924742</v>
      </c>
      <c r="Q8" s="5">
        <v>0.9411083477376444</v>
      </c>
      <c r="R8" s="1">
        <v>232</v>
      </c>
      <c r="S8" s="3">
        <v>246.51784309183</v>
      </c>
      <c r="T8" s="5">
        <v>1.0303988361308265</v>
      </c>
      <c r="U8" s="1">
        <v>233</v>
      </c>
      <c r="V8" s="3">
        <v>226.12603181397299</v>
      </c>
      <c r="W8" s="5">
        <v>1.003091983193614</v>
      </c>
      <c r="X8" s="1">
        <v>59</v>
      </c>
      <c r="Y8" s="3">
        <v>58.818135314129002</v>
      </c>
      <c r="Z8" s="5">
        <v>1.1274042074800192</v>
      </c>
      <c r="AA8" s="1">
        <v>56</v>
      </c>
      <c r="AB8" s="3">
        <v>49.6716258715865</v>
      </c>
      <c r="AC8" s="5">
        <v>0.9102162822693407</v>
      </c>
      <c r="AD8" s="1">
        <v>66</v>
      </c>
      <c r="AE8" s="3">
        <v>72.510238814284406</v>
      </c>
    </row>
    <row r="9" spans="1:31" x14ac:dyDescent="0.45">
      <c r="A9" s="1" t="s">
        <v>48</v>
      </c>
      <c r="B9" s="1" t="s">
        <v>8</v>
      </c>
      <c r="C9" s="1">
        <v>317</v>
      </c>
      <c r="D9" s="3">
        <f>U9/C9*100</f>
        <v>158.35962145110409</v>
      </c>
      <c r="E9" s="3">
        <f>V9/C9*100</f>
        <v>154.18549927827064</v>
      </c>
      <c r="F9" s="4">
        <f>G9-H9</f>
        <v>3.9810725552050457</v>
      </c>
      <c r="G9" s="4">
        <v>26.921135646687695</v>
      </c>
      <c r="H9" s="4">
        <f>M9*18</f>
        <v>22.940063091482649</v>
      </c>
      <c r="I9" s="4">
        <f>L9+M9</f>
        <v>2.8580441640378549</v>
      </c>
      <c r="J9" s="5">
        <f>L9/I9</f>
        <v>0.55408388520971297</v>
      </c>
      <c r="K9" s="5">
        <f>M9/I9</f>
        <v>0.44591611479028698</v>
      </c>
      <c r="L9" s="4">
        <v>1.5835962145110409</v>
      </c>
      <c r="M9" s="4">
        <f>R9/C9</f>
        <v>1.274447949526814</v>
      </c>
      <c r="N9" s="5">
        <v>1.1177134083969256</v>
      </c>
      <c r="O9" s="1">
        <v>502</v>
      </c>
      <c r="P9" s="3">
        <v>449.13123187811698</v>
      </c>
      <c r="Q9" s="5">
        <v>1.088475100160107</v>
      </c>
      <c r="R9" s="1">
        <v>404</v>
      </c>
      <c r="S9" s="3">
        <v>371.16145324828699</v>
      </c>
      <c r="T9" s="5">
        <v>1.0270720800099371</v>
      </c>
      <c r="U9" s="1">
        <v>502</v>
      </c>
      <c r="V9" s="3">
        <v>488.76803271211799</v>
      </c>
      <c r="W9" s="5">
        <v>1.0710087412720599</v>
      </c>
      <c r="X9" s="1">
        <v>145</v>
      </c>
      <c r="Y9" s="3">
        <v>135.38638333407101</v>
      </c>
      <c r="Z9" s="5">
        <v>0.81105079504928357</v>
      </c>
      <c r="AA9" s="1">
        <v>67</v>
      </c>
      <c r="AB9" s="3">
        <v>82.608882709903199</v>
      </c>
      <c r="AC9" s="5">
        <v>1.0605553472487277</v>
      </c>
      <c r="AD9" s="1">
        <v>105</v>
      </c>
      <c r="AE9" s="3">
        <v>99.004733956025007</v>
      </c>
    </row>
    <row r="10" spans="1:31" x14ac:dyDescent="0.45">
      <c r="A10" s="1" t="s">
        <v>48</v>
      </c>
      <c r="B10" s="1" t="s">
        <v>2</v>
      </c>
      <c r="C10" s="1">
        <v>317</v>
      </c>
      <c r="D10" s="3">
        <f>U10/C10*100</f>
        <v>148.89589905362777</v>
      </c>
      <c r="E10" s="3">
        <f>V10/C10*100</f>
        <v>146.52982883474891</v>
      </c>
      <c r="F10" s="4">
        <f>G10-H10</f>
        <v>1.8517350157728707</v>
      </c>
      <c r="G10" s="4">
        <v>24.50788643533123</v>
      </c>
      <c r="H10" s="4">
        <f>M10*18</f>
        <v>22.656151419558359</v>
      </c>
      <c r="I10" s="4">
        <f>L10+M10</f>
        <v>2.7003154574132493</v>
      </c>
      <c r="J10" s="5">
        <f>L10/I10</f>
        <v>0.5338785046728971</v>
      </c>
      <c r="K10" s="5">
        <f>M10/I10</f>
        <v>0.46612149532710279</v>
      </c>
      <c r="L10" s="4">
        <v>1.4416403785488958</v>
      </c>
      <c r="M10" s="4">
        <f>R10/C10</f>
        <v>1.2586750788643533</v>
      </c>
      <c r="N10" s="5">
        <v>1.066011706830043</v>
      </c>
      <c r="O10" s="1">
        <v>457</v>
      </c>
      <c r="P10" s="3">
        <v>428.70073290185798</v>
      </c>
      <c r="Q10" s="5">
        <v>1.0363522457348024</v>
      </c>
      <c r="R10" s="1">
        <v>399</v>
      </c>
      <c r="S10" s="3">
        <v>385.00423156520299</v>
      </c>
      <c r="T10" s="5">
        <v>1.0161473621971349</v>
      </c>
      <c r="U10" s="1">
        <v>472</v>
      </c>
      <c r="V10" s="3">
        <v>464.499557406154</v>
      </c>
      <c r="W10" s="5">
        <v>0.97172384373856358</v>
      </c>
      <c r="X10" s="1">
        <v>123</v>
      </c>
      <c r="Y10" s="3">
        <v>126.57917245992</v>
      </c>
      <c r="Z10" s="5">
        <v>1.2151666001423189</v>
      </c>
      <c r="AA10" s="1">
        <v>103</v>
      </c>
      <c r="AB10" s="3">
        <v>84.762040026393706</v>
      </c>
      <c r="AC10" s="5">
        <v>0.86126295920453144</v>
      </c>
      <c r="AD10" s="1">
        <v>91</v>
      </c>
      <c r="AE10" s="3">
        <v>105.65878751368599</v>
      </c>
    </row>
    <row r="11" spans="1:31" x14ac:dyDescent="0.45">
      <c r="A11" s="1" t="s">
        <v>50</v>
      </c>
      <c r="B11" s="1" t="s">
        <v>1</v>
      </c>
      <c r="C11" s="1">
        <v>170</v>
      </c>
      <c r="D11" s="3">
        <f>U11/C11*100</f>
        <v>120</v>
      </c>
      <c r="E11" s="3">
        <f>V11/C11*100</f>
        <v>118.33458949722764</v>
      </c>
      <c r="F11" s="4">
        <f>G11-H11</f>
        <v>-7.6000000000000014</v>
      </c>
      <c r="G11" s="4">
        <v>21.2</v>
      </c>
      <c r="H11" s="4">
        <f>M11*18</f>
        <v>28.8</v>
      </c>
      <c r="I11" s="4">
        <f>L11+M11</f>
        <v>2.8470588235294119</v>
      </c>
      <c r="J11" s="5">
        <f>L11/I11</f>
        <v>0.43801652892561982</v>
      </c>
      <c r="K11" s="5">
        <f>M11/I11</f>
        <v>0.56198347107438018</v>
      </c>
      <c r="L11" s="4">
        <v>1.2470588235294118</v>
      </c>
      <c r="M11" s="4">
        <f>R11/C11</f>
        <v>1.6</v>
      </c>
      <c r="N11" s="5">
        <v>1.0741819330671405</v>
      </c>
      <c r="O11" s="1">
        <v>212</v>
      </c>
      <c r="P11" s="3">
        <v>197.359491417502</v>
      </c>
      <c r="Q11" s="5">
        <v>1.1234332289837226</v>
      </c>
      <c r="R11" s="1">
        <v>272</v>
      </c>
      <c r="S11" s="3">
        <v>242.114967745841</v>
      </c>
      <c r="T11" s="5">
        <v>1.0140737421733428</v>
      </c>
      <c r="U11" s="1">
        <v>204</v>
      </c>
      <c r="V11" s="3">
        <v>201.168802145287</v>
      </c>
      <c r="W11" s="5">
        <v>1.0034527445979831</v>
      </c>
      <c r="X11" s="1">
        <v>52</v>
      </c>
      <c r="Y11" s="3">
        <v>51.821075063014497</v>
      </c>
      <c r="Z11" s="5">
        <v>1.0502000673999179</v>
      </c>
      <c r="AA11" s="1">
        <v>48</v>
      </c>
      <c r="AB11" s="3">
        <v>45.7055769562444</v>
      </c>
      <c r="AC11" s="5">
        <v>0.96587230961927872</v>
      </c>
      <c r="AD11" s="1">
        <v>70</v>
      </c>
      <c r="AE11" s="3">
        <v>72.473347980740996</v>
      </c>
    </row>
    <row r="12" spans="1:31" x14ac:dyDescent="0.45">
      <c r="A12" s="1" t="s">
        <v>48</v>
      </c>
      <c r="B12" s="1" t="s">
        <v>5</v>
      </c>
      <c r="C12" s="1">
        <v>79</v>
      </c>
      <c r="D12" s="3">
        <f>U12/C12*100</f>
        <v>103.79746835443038</v>
      </c>
      <c r="E12" s="3">
        <f>V12/C12*100</f>
        <v>103.85704789496164</v>
      </c>
      <c r="F12" s="4">
        <f>G12-H12</f>
        <v>-9.6708860759493689</v>
      </c>
      <c r="G12" s="4">
        <v>17.215189873417721</v>
      </c>
      <c r="H12" s="4">
        <f>M12*18</f>
        <v>26.88607594936709</v>
      </c>
      <c r="I12" s="4">
        <f>L12+M12</f>
        <v>2.5063291139240507</v>
      </c>
      <c r="J12" s="5">
        <f>L12/I12</f>
        <v>0.40404040404040409</v>
      </c>
      <c r="K12" s="5">
        <f>M12/I12</f>
        <v>0.59595959595959591</v>
      </c>
      <c r="L12" s="4">
        <v>1.0126582278481013</v>
      </c>
      <c r="M12" s="4">
        <f>R12/C12</f>
        <v>1.4936708860759493</v>
      </c>
      <c r="N12" s="5">
        <v>0.93939072780639288</v>
      </c>
      <c r="O12" s="1">
        <v>80</v>
      </c>
      <c r="P12" s="3">
        <v>85.161581471866398</v>
      </c>
      <c r="Q12" s="5">
        <v>0.95742789737992562</v>
      </c>
      <c r="R12" s="1">
        <v>118</v>
      </c>
      <c r="S12" s="3">
        <v>123.24687877062701</v>
      </c>
      <c r="T12" s="5">
        <v>0.9994263312722742</v>
      </c>
      <c r="U12" s="1">
        <v>82</v>
      </c>
      <c r="V12" s="3">
        <v>82.047067837019696</v>
      </c>
      <c r="W12" s="5">
        <v>1.0303708890281802</v>
      </c>
      <c r="X12" s="1">
        <v>21</v>
      </c>
      <c r="Y12" s="3">
        <v>20.3810105891158</v>
      </c>
      <c r="Z12" s="5">
        <v>0.90891538536739347</v>
      </c>
      <c r="AA12" s="1">
        <v>19</v>
      </c>
      <c r="AB12" s="3">
        <v>20.904036069672198</v>
      </c>
      <c r="AC12" s="5">
        <v>1.0340726037007688</v>
      </c>
      <c r="AD12" s="1">
        <v>39</v>
      </c>
      <c r="AE12" s="3">
        <v>37.714953341211903</v>
      </c>
    </row>
    <row r="13" spans="1:31" x14ac:dyDescent="0.45">
      <c r="A13" s="1" t="s">
        <v>48</v>
      </c>
      <c r="B13" s="1" t="s">
        <v>12</v>
      </c>
      <c r="C13" s="1">
        <v>317</v>
      </c>
      <c r="D13" s="3">
        <f>U13/C13*100</f>
        <v>158.0441640378549</v>
      </c>
      <c r="E13" s="3">
        <f>V13/C13*100</f>
        <v>160.0246050479511</v>
      </c>
      <c r="F13" s="4">
        <f>G13-H13</f>
        <v>4.1230283911671926</v>
      </c>
      <c r="G13" s="4">
        <v>23.542586750788644</v>
      </c>
      <c r="H13" s="4">
        <f>M13*18</f>
        <v>19.419558359621451</v>
      </c>
      <c r="I13" s="4">
        <f>L13+M13</f>
        <v>2.4637223974763405</v>
      </c>
      <c r="J13" s="5">
        <f>L13/I13</f>
        <v>0.562099871959027</v>
      </c>
      <c r="K13" s="5">
        <f>M13/I13</f>
        <v>0.43790012804097311</v>
      </c>
      <c r="L13" s="4">
        <v>1.3848580441640379</v>
      </c>
      <c r="M13" s="4">
        <f>R13/C13</f>
        <v>1.0788643533123028</v>
      </c>
      <c r="N13" s="5">
        <v>0.9472007797873816</v>
      </c>
      <c r="O13" s="1">
        <v>439</v>
      </c>
      <c r="P13" s="3">
        <v>463.47090222892598</v>
      </c>
      <c r="Q13" s="5">
        <v>0.96100030988661855</v>
      </c>
      <c r="R13" s="1">
        <v>342</v>
      </c>
      <c r="S13" s="3">
        <v>355.87917764599899</v>
      </c>
      <c r="T13" s="5">
        <v>0.98762414686477262</v>
      </c>
      <c r="U13" s="1">
        <v>501</v>
      </c>
      <c r="V13" s="3">
        <v>507.27799800200501</v>
      </c>
      <c r="W13" s="5">
        <v>0.95662156235621543</v>
      </c>
      <c r="X13" s="1">
        <v>134</v>
      </c>
      <c r="Y13" s="3">
        <v>140.07629063885</v>
      </c>
      <c r="Z13" s="5">
        <v>1.1372888442649605</v>
      </c>
      <c r="AA13" s="1">
        <v>99</v>
      </c>
      <c r="AB13" s="3">
        <v>87.049126085453295</v>
      </c>
      <c r="AC13" s="5">
        <v>0.93463576618012967</v>
      </c>
      <c r="AD13" s="1">
        <v>84</v>
      </c>
      <c r="AE13" s="3">
        <v>89.874583275695997</v>
      </c>
    </row>
    <row r="14" spans="1:31" x14ac:dyDescent="0.45">
      <c r="A14" s="1" t="s">
        <v>48</v>
      </c>
      <c r="B14" s="1" t="s">
        <v>19</v>
      </c>
      <c r="C14" s="1">
        <v>316</v>
      </c>
      <c r="D14" s="3">
        <f>U14/C14*100</f>
        <v>116.13924050632912</v>
      </c>
      <c r="E14" s="3">
        <f>V14/C14*100</f>
        <v>117.63709992646932</v>
      </c>
      <c r="F14" s="4">
        <f>G14-H14</f>
        <v>-5.6930379746835449</v>
      </c>
      <c r="G14" s="4">
        <v>19.313291139240508</v>
      </c>
      <c r="H14" s="4">
        <f>M14*18</f>
        <v>25.006329113924053</v>
      </c>
      <c r="I14" s="4">
        <f>L14+M14</f>
        <v>2.5253164556962027</v>
      </c>
      <c r="J14" s="5">
        <f>L14/I14</f>
        <v>0.44987468671679198</v>
      </c>
      <c r="K14" s="5">
        <f>M14/I14</f>
        <v>0.55012531328320802</v>
      </c>
      <c r="L14" s="4">
        <v>1.1360759493670887</v>
      </c>
      <c r="M14" s="4">
        <f>R14/C14</f>
        <v>1.389240506329114</v>
      </c>
      <c r="N14" s="5">
        <v>0.98197384169419333</v>
      </c>
      <c r="O14" s="1">
        <v>359</v>
      </c>
      <c r="P14" s="3">
        <v>365.59018657831001</v>
      </c>
      <c r="Q14" s="5">
        <v>0.97698611029172178</v>
      </c>
      <c r="R14" s="1">
        <v>439</v>
      </c>
      <c r="S14" s="3">
        <v>449.34108619918601</v>
      </c>
      <c r="T14" s="5">
        <v>0.98726711708231119</v>
      </c>
      <c r="U14" s="1">
        <v>367</v>
      </c>
      <c r="V14" s="3">
        <v>371.73323576764301</v>
      </c>
      <c r="W14" s="5">
        <v>1.0086773770985316</v>
      </c>
      <c r="X14" s="1">
        <v>96</v>
      </c>
      <c r="Y14" s="3">
        <v>95.1741381135609</v>
      </c>
      <c r="Z14" s="5">
        <v>0.91635827953373983</v>
      </c>
      <c r="AA14" s="1">
        <v>79</v>
      </c>
      <c r="AB14" s="3">
        <v>86.210821426960507</v>
      </c>
      <c r="AC14" s="5">
        <v>1.0474312492774089</v>
      </c>
      <c r="AD14" s="1">
        <v>141</v>
      </c>
      <c r="AE14" s="3">
        <v>134.615040459478</v>
      </c>
    </row>
    <row r="15" spans="1:31" x14ac:dyDescent="0.45">
      <c r="A15" s="1" t="s">
        <v>48</v>
      </c>
      <c r="B15" s="1" t="s">
        <v>7</v>
      </c>
      <c r="C15" s="1">
        <v>317</v>
      </c>
      <c r="D15" s="3">
        <f>U15/C15*100</f>
        <v>119.87381703470032</v>
      </c>
      <c r="E15" s="3">
        <f>V15/C15*100</f>
        <v>123.10713673746341</v>
      </c>
      <c r="F15" s="4">
        <f>G15-H15</f>
        <v>-5.1135646687697189</v>
      </c>
      <c r="G15" s="4">
        <v>18.394321766561514</v>
      </c>
      <c r="H15" s="4">
        <f>M15*18</f>
        <v>23.507886435331233</v>
      </c>
      <c r="I15" s="4">
        <f>L15+M15</f>
        <v>2.3880126182965302</v>
      </c>
      <c r="J15" s="5">
        <f>L15/I15</f>
        <v>0.45310435931307785</v>
      </c>
      <c r="K15" s="5">
        <f>M15/I15</f>
        <v>0.54689564068692209</v>
      </c>
      <c r="L15" s="4">
        <v>1.0820189274447949</v>
      </c>
      <c r="M15" s="4">
        <f>R15/C15</f>
        <v>1.3059936908517351</v>
      </c>
      <c r="N15" s="5">
        <v>0.90782359107787769</v>
      </c>
      <c r="O15" s="1">
        <v>343</v>
      </c>
      <c r="P15" s="3">
        <v>377.82670925388601</v>
      </c>
      <c r="Q15" s="5">
        <v>0.9479170860231565</v>
      </c>
      <c r="R15" s="1">
        <v>414</v>
      </c>
      <c r="S15" s="3">
        <v>436.74705953120298</v>
      </c>
      <c r="T15" s="5">
        <v>0.97373572492666749</v>
      </c>
      <c r="U15" s="1">
        <v>380</v>
      </c>
      <c r="V15" s="3">
        <v>390.24962345775901</v>
      </c>
      <c r="W15" s="5">
        <v>0.97243522568450369</v>
      </c>
      <c r="X15" s="1">
        <v>98</v>
      </c>
      <c r="Y15" s="3">
        <v>100.777920638382</v>
      </c>
      <c r="Z15" s="5">
        <v>0.97820801037497873</v>
      </c>
      <c r="AA15" s="1">
        <v>86</v>
      </c>
      <c r="AB15" s="3">
        <v>87.915861542611395</v>
      </c>
      <c r="AC15" s="5">
        <v>1.0365826556248057</v>
      </c>
      <c r="AD15" s="1">
        <v>133</v>
      </c>
      <c r="AE15" s="3">
        <v>128.30621781900601</v>
      </c>
    </row>
    <row r="16" spans="1:31" x14ac:dyDescent="0.45">
      <c r="A16" s="1" t="s">
        <v>48</v>
      </c>
      <c r="B16" s="1" t="s">
        <v>17</v>
      </c>
      <c r="C16" s="1">
        <v>317</v>
      </c>
      <c r="D16" s="3">
        <f>U16/C16*100</f>
        <v>164.03785488958991</v>
      </c>
      <c r="E16" s="3">
        <f>V16/C16*100</f>
        <v>169.34316155273376</v>
      </c>
      <c r="F16" s="4">
        <f>G16-H16</f>
        <v>7.9526813880126177</v>
      </c>
      <c r="G16" s="4">
        <v>25.044164037854888</v>
      </c>
      <c r="H16" s="4">
        <f>M16*18</f>
        <v>17.09148264984227</v>
      </c>
      <c r="I16" s="4">
        <f>L16+M16</f>
        <v>2.4227129337539433</v>
      </c>
      <c r="J16" s="5">
        <f>L16/I16</f>
        <v>0.60807291666666663</v>
      </c>
      <c r="K16" s="5">
        <f>M16/I16</f>
        <v>0.39192708333333331</v>
      </c>
      <c r="L16" s="4">
        <v>1.473186119873817</v>
      </c>
      <c r="M16" s="4">
        <f>R16/C16</f>
        <v>0.94952681388012616</v>
      </c>
      <c r="N16" s="5">
        <v>0.9523196804577726</v>
      </c>
      <c r="O16" s="1">
        <v>467</v>
      </c>
      <c r="P16" s="3">
        <v>490.38154895162597</v>
      </c>
      <c r="Q16" s="5">
        <v>0.88397993957085064</v>
      </c>
      <c r="R16" s="1">
        <v>301</v>
      </c>
      <c r="S16" s="3">
        <v>340.505464576637</v>
      </c>
      <c r="T16" s="5">
        <v>0.96867126718021157</v>
      </c>
      <c r="U16" s="1">
        <v>520</v>
      </c>
      <c r="V16" s="3">
        <v>536.81782212216604</v>
      </c>
      <c r="W16" s="5">
        <v>0.92258496525283862</v>
      </c>
      <c r="X16" s="1">
        <v>139</v>
      </c>
      <c r="Y16" s="3">
        <v>150.66363016430299</v>
      </c>
      <c r="Z16" s="5">
        <v>1.2142370120160888</v>
      </c>
      <c r="AA16" s="1">
        <v>103</v>
      </c>
      <c r="AB16" s="3">
        <v>84.826931629255299</v>
      </c>
      <c r="AC16" s="5">
        <v>0.92013884097748033</v>
      </c>
      <c r="AD16" s="1">
        <v>75</v>
      </c>
      <c r="AE16" s="3">
        <v>81.509438206440805</v>
      </c>
    </row>
    <row r="17" spans="1:31" x14ac:dyDescent="0.45">
      <c r="A17" s="1" t="s">
        <v>48</v>
      </c>
      <c r="B17" s="1" t="s">
        <v>0</v>
      </c>
      <c r="C17" s="1">
        <v>317</v>
      </c>
      <c r="D17" s="3">
        <f>U17/C17*100</f>
        <v>131.54574132492115</v>
      </c>
      <c r="E17" s="3">
        <f>V17/C17*100</f>
        <v>136.14521259882429</v>
      </c>
      <c r="F17" s="4">
        <f>G17-H17</f>
        <v>-3.7097791798107274</v>
      </c>
      <c r="G17" s="4">
        <v>20.593059936908517</v>
      </c>
      <c r="H17" s="4">
        <f>M17*18</f>
        <v>24.302839116719245</v>
      </c>
      <c r="I17" s="4">
        <f>L17+M17</f>
        <v>2.5615141955835963</v>
      </c>
      <c r="J17" s="5">
        <f>L17/I17</f>
        <v>0.47290640394088668</v>
      </c>
      <c r="K17" s="5">
        <f>M17/I17</f>
        <v>0.52709359605911332</v>
      </c>
      <c r="L17" s="4">
        <v>1.2113564668769716</v>
      </c>
      <c r="M17" s="4">
        <f>R17/C17</f>
        <v>1.3501577287066246</v>
      </c>
      <c r="N17" s="5">
        <v>0.94563388089917444</v>
      </c>
      <c r="O17" s="1">
        <v>384</v>
      </c>
      <c r="P17" s="3">
        <v>406.07682080390998</v>
      </c>
      <c r="Q17" s="5">
        <v>1.0490092249703107</v>
      </c>
      <c r="R17" s="1">
        <v>428</v>
      </c>
      <c r="S17" s="3">
        <v>408.00403829824597</v>
      </c>
      <c r="T17" s="5">
        <v>0.96621643033856575</v>
      </c>
      <c r="U17" s="1">
        <v>417</v>
      </c>
      <c r="V17" s="3">
        <v>431.58032393827301</v>
      </c>
      <c r="W17" s="5">
        <v>0.96401915223343793</v>
      </c>
      <c r="X17" s="1">
        <v>111</v>
      </c>
      <c r="Y17" s="3">
        <v>115.14294061776199</v>
      </c>
      <c r="Z17" s="5">
        <v>0.97502652846536986</v>
      </c>
      <c r="AA17" s="1">
        <v>84</v>
      </c>
      <c r="AB17" s="3">
        <v>86.151502084984998</v>
      </c>
      <c r="AC17" s="5">
        <v>1.0544005218917647</v>
      </c>
      <c r="AD17" s="1">
        <v>122</v>
      </c>
      <c r="AE17" s="3">
        <v>115.705557297252</v>
      </c>
    </row>
    <row r="18" spans="1:31" x14ac:dyDescent="0.45">
      <c r="A18" s="1" t="s">
        <v>50</v>
      </c>
      <c r="B18" s="1" t="s">
        <v>18</v>
      </c>
      <c r="C18" s="1">
        <v>68</v>
      </c>
      <c r="D18" s="3">
        <f>U18/C18*100</f>
        <v>104.41176470588236</v>
      </c>
      <c r="E18" s="3">
        <f>V18/C18*100</f>
        <v>108.40607426735369</v>
      </c>
      <c r="F18" s="4">
        <f>G18-H18</f>
        <v>-12.058823529411768</v>
      </c>
      <c r="G18" s="4">
        <v>20.5</v>
      </c>
      <c r="H18" s="4">
        <f>M18*18</f>
        <v>32.558823529411768</v>
      </c>
      <c r="I18" s="4">
        <f>L18+M18</f>
        <v>3.0147058823529411</v>
      </c>
      <c r="J18" s="5">
        <f>L18/I18</f>
        <v>0.39999999999999997</v>
      </c>
      <c r="K18" s="5">
        <f>M18/I18</f>
        <v>0.6</v>
      </c>
      <c r="L18" s="4">
        <v>1.2058823529411764</v>
      </c>
      <c r="M18" s="4">
        <f>R18/C18</f>
        <v>1.8088235294117647</v>
      </c>
      <c r="N18" s="5">
        <v>1.0964557175881102</v>
      </c>
      <c r="O18" s="1">
        <v>82</v>
      </c>
      <c r="P18" s="3">
        <v>74.786422000130202</v>
      </c>
      <c r="Q18" s="5">
        <v>1.2001881566904806</v>
      </c>
      <c r="R18" s="1">
        <v>123</v>
      </c>
      <c r="S18" s="3">
        <v>102.483930802294</v>
      </c>
      <c r="T18" s="5">
        <v>0.96315419049655404</v>
      </c>
      <c r="U18" s="1">
        <v>71</v>
      </c>
      <c r="V18" s="3">
        <v>73.716130501800507</v>
      </c>
      <c r="W18" s="5">
        <v>1.0653924920000479</v>
      </c>
      <c r="X18" s="1">
        <v>20</v>
      </c>
      <c r="Y18" s="3">
        <v>18.772424388362499</v>
      </c>
      <c r="Z18" s="5">
        <v>0.63222542648183977</v>
      </c>
      <c r="AA18" s="1">
        <v>11</v>
      </c>
      <c r="AB18" s="3">
        <v>17.398857336712901</v>
      </c>
      <c r="AC18" s="5">
        <v>1.1624721950914902</v>
      </c>
      <c r="AD18" s="1">
        <v>37</v>
      </c>
      <c r="AE18" s="3">
        <v>31.828718274924402</v>
      </c>
    </row>
    <row r="19" spans="1:31" x14ac:dyDescent="0.45">
      <c r="A19" s="1" t="s">
        <v>48</v>
      </c>
      <c r="B19" s="1" t="s">
        <v>3</v>
      </c>
      <c r="C19" s="1">
        <v>317</v>
      </c>
      <c r="D19" s="3">
        <f>U19/C19*100</f>
        <v>137.85488958990538</v>
      </c>
      <c r="E19" s="3">
        <f>V19/C19*100</f>
        <v>145.93339979532902</v>
      </c>
      <c r="F19" s="4">
        <f>G19-H19</f>
        <v>0.83911671924290232</v>
      </c>
      <c r="G19" s="4">
        <v>23.381703470031546</v>
      </c>
      <c r="H19" s="4">
        <f>M19*18</f>
        <v>22.542586750788644</v>
      </c>
      <c r="I19" s="4">
        <f>L19+M19</f>
        <v>2.6277602523659307</v>
      </c>
      <c r="J19" s="5">
        <f>L19/I19</f>
        <v>0.52340936374549818</v>
      </c>
      <c r="K19" s="5">
        <f>M19/I19</f>
        <v>0.47659063625450176</v>
      </c>
      <c r="L19" s="4">
        <v>1.3753943217665616</v>
      </c>
      <c r="M19" s="4">
        <f>R19/C19</f>
        <v>1.2523659305993691</v>
      </c>
      <c r="N19" s="5">
        <v>1.0187133797072323</v>
      </c>
      <c r="O19" s="1">
        <v>436</v>
      </c>
      <c r="P19" s="3">
        <v>427.99084480985402</v>
      </c>
      <c r="Q19" s="5">
        <v>1.030608866406334</v>
      </c>
      <c r="R19" s="1">
        <v>397</v>
      </c>
      <c r="S19" s="3">
        <v>385.20918356186201</v>
      </c>
      <c r="T19" s="5">
        <v>0.94464248611521606</v>
      </c>
      <c r="U19" s="1">
        <v>437</v>
      </c>
      <c r="V19" s="3">
        <v>462.60887735119297</v>
      </c>
      <c r="W19" s="5">
        <v>0.92381021669884122</v>
      </c>
      <c r="X19" s="1">
        <v>116</v>
      </c>
      <c r="Y19" s="3">
        <v>125.566916129718</v>
      </c>
      <c r="Z19" s="5">
        <v>1.0359904362406394</v>
      </c>
      <c r="AA19" s="1">
        <v>89</v>
      </c>
      <c r="AB19" s="3">
        <v>85.9081289620391</v>
      </c>
      <c r="AC19" s="5">
        <v>1.0613603208585902</v>
      </c>
      <c r="AD19" s="1">
        <v>112</v>
      </c>
      <c r="AE19" s="3">
        <v>105.52495490824199</v>
      </c>
    </row>
    <row r="20" spans="1:31" x14ac:dyDescent="0.45">
      <c r="A20" s="1" t="s">
        <v>48</v>
      </c>
      <c r="B20" s="1" t="s">
        <v>9</v>
      </c>
      <c r="C20" s="1">
        <v>317</v>
      </c>
      <c r="D20" s="3">
        <f>U20/C20*100</f>
        <v>154.25867507886434</v>
      </c>
      <c r="E20" s="3">
        <f>V20/C20*100</f>
        <v>163.8184505066325</v>
      </c>
      <c r="F20" s="4">
        <f>G20-H20</f>
        <v>3.7066246056782326</v>
      </c>
      <c r="G20" s="4">
        <v>25.794952681388011</v>
      </c>
      <c r="H20" s="4">
        <f>M20*18</f>
        <v>22.088328075709779</v>
      </c>
      <c r="I20" s="4">
        <f>L20+M20</f>
        <v>2.7444794952681386</v>
      </c>
      <c r="J20" s="5">
        <f>L20/I20</f>
        <v>0.55287356321839076</v>
      </c>
      <c r="K20" s="5">
        <f>M20/I20</f>
        <v>0.44712643678160918</v>
      </c>
      <c r="L20" s="4">
        <v>1.5173501577287065</v>
      </c>
      <c r="M20" s="4">
        <f>R20/C20</f>
        <v>1.2271293375394321</v>
      </c>
      <c r="N20" s="5">
        <v>1.0074283291365249</v>
      </c>
      <c r="O20" s="1">
        <v>481</v>
      </c>
      <c r="P20" s="3">
        <v>477.45331959472401</v>
      </c>
      <c r="Q20" s="5">
        <v>1.0992170951317179</v>
      </c>
      <c r="R20" s="1">
        <v>389</v>
      </c>
      <c r="S20" s="3">
        <v>353.888237112421</v>
      </c>
      <c r="T20" s="5">
        <v>0.94164408588774251</v>
      </c>
      <c r="U20" s="1">
        <v>489</v>
      </c>
      <c r="V20" s="3">
        <v>519.30448810602502</v>
      </c>
      <c r="W20" s="5">
        <v>0.91996615889225164</v>
      </c>
      <c r="X20" s="1">
        <v>134</v>
      </c>
      <c r="Y20" s="3">
        <v>145.65753175242</v>
      </c>
      <c r="Z20" s="5">
        <v>1.0566986496935011</v>
      </c>
      <c r="AA20" s="1">
        <v>87</v>
      </c>
      <c r="AB20" s="3">
        <v>82.331892848764994</v>
      </c>
      <c r="AC20" s="5">
        <v>1.0785235301521068</v>
      </c>
      <c r="AD20" s="1">
        <v>96</v>
      </c>
      <c r="AE20" s="3">
        <v>89.010575398814794</v>
      </c>
    </row>
    <row r="21" spans="1:31" x14ac:dyDescent="0.45">
      <c r="A21" s="1" t="s">
        <v>48</v>
      </c>
      <c r="B21" s="1" t="s">
        <v>11</v>
      </c>
      <c r="C21" s="1">
        <v>317</v>
      </c>
      <c r="D21" s="3">
        <f>U21/C21*100</f>
        <v>126.49842271293375</v>
      </c>
      <c r="E21" s="3">
        <f>V21/C21*100</f>
        <v>134.50053447496529</v>
      </c>
      <c r="F21" s="4">
        <f>G21-H21</f>
        <v>-2.8138801261829656</v>
      </c>
      <c r="G21" s="4">
        <v>18.876971608832807</v>
      </c>
      <c r="H21" s="4">
        <f>M21*18</f>
        <v>21.690851735015773</v>
      </c>
      <c r="I21" s="4">
        <f>L21+M21</f>
        <v>2.3154574132492112</v>
      </c>
      <c r="J21" s="5">
        <f>L21/I21</f>
        <v>0.47956403269754772</v>
      </c>
      <c r="K21" s="5">
        <f>M21/I21</f>
        <v>0.52043596730245234</v>
      </c>
      <c r="L21" s="4">
        <v>1.110410094637224</v>
      </c>
      <c r="M21" s="4">
        <f>R21/C21</f>
        <v>1.2050473186119874</v>
      </c>
      <c r="N21" s="5">
        <v>0.87606812860761307</v>
      </c>
      <c r="O21" s="1">
        <v>352</v>
      </c>
      <c r="P21" s="3">
        <v>401.79523544527802</v>
      </c>
      <c r="Q21" s="5">
        <v>0.93869505900867478</v>
      </c>
      <c r="R21" s="1">
        <v>382</v>
      </c>
      <c r="S21" s="3">
        <v>406.947918106033</v>
      </c>
      <c r="T21" s="5">
        <v>0.9405049816845078</v>
      </c>
      <c r="U21" s="1">
        <v>401</v>
      </c>
      <c r="V21" s="3">
        <v>426.36669428563999</v>
      </c>
      <c r="W21" s="5">
        <v>0.88153434370952499</v>
      </c>
      <c r="X21" s="1">
        <v>99</v>
      </c>
      <c r="Y21" s="3">
        <v>112.30418951507301</v>
      </c>
      <c r="Z21" s="5">
        <v>1.1626070808828797</v>
      </c>
      <c r="AA21" s="1">
        <v>104</v>
      </c>
      <c r="AB21" s="3">
        <v>89.454125740420196</v>
      </c>
      <c r="AC21" s="5">
        <v>0.98922538535202043</v>
      </c>
      <c r="AD21" s="1">
        <v>114</v>
      </c>
      <c r="AE21" s="3">
        <v>115.241684744506</v>
      </c>
    </row>
    <row r="22" spans="1:31" x14ac:dyDescent="0.45">
      <c r="A22" s="1" t="s">
        <v>48</v>
      </c>
      <c r="B22" s="1" t="s">
        <v>16</v>
      </c>
      <c r="C22" s="1">
        <v>222</v>
      </c>
      <c r="D22" s="3">
        <f>U22/C22*100</f>
        <v>93.243243243243242</v>
      </c>
      <c r="E22" s="3">
        <f>V22/C22*100</f>
        <v>100.35693824695946</v>
      </c>
      <c r="F22" s="4">
        <f>G22-H22</f>
        <v>-14.315315315315315</v>
      </c>
      <c r="G22" s="4">
        <v>15.927927927927927</v>
      </c>
      <c r="H22" s="4">
        <f>M22*18</f>
        <v>30.243243243243242</v>
      </c>
      <c r="I22" s="4">
        <f>L22+M22</f>
        <v>2.6171171171171173</v>
      </c>
      <c r="J22" s="5">
        <f>L22/I22</f>
        <v>0.35800344234079173</v>
      </c>
      <c r="K22" s="5">
        <f>M22/I22</f>
        <v>0.64199655765920816</v>
      </c>
      <c r="L22" s="4">
        <v>0.93693693693693691</v>
      </c>
      <c r="M22" s="4">
        <f>R22/C22</f>
        <v>1.6801801801801801</v>
      </c>
      <c r="N22" s="5">
        <v>0.88846761171676469</v>
      </c>
      <c r="O22" s="1">
        <v>208</v>
      </c>
      <c r="P22" s="3">
        <v>234.11095380065299</v>
      </c>
      <c r="Q22" s="5">
        <v>1.0496117625757888</v>
      </c>
      <c r="R22" s="1">
        <v>373</v>
      </c>
      <c r="S22" s="3">
        <v>355.36949308251201</v>
      </c>
      <c r="T22" s="5">
        <v>0.9291160618490496</v>
      </c>
      <c r="U22" s="1">
        <v>207</v>
      </c>
      <c r="V22" s="3">
        <v>222.79240290825001</v>
      </c>
      <c r="W22" s="5">
        <v>0.88959555838636672</v>
      </c>
      <c r="X22" s="1">
        <v>49</v>
      </c>
      <c r="Y22" s="3">
        <v>55.081210262426303</v>
      </c>
      <c r="Z22" s="5">
        <v>1.0425939214459063</v>
      </c>
      <c r="AA22" s="1">
        <v>60</v>
      </c>
      <c r="AB22" s="3">
        <v>57.548772120971002</v>
      </c>
      <c r="AC22" s="5">
        <v>1.0331899222703149</v>
      </c>
      <c r="AD22" s="1">
        <v>113</v>
      </c>
      <c r="AE22" s="3">
        <v>109.370017616602</v>
      </c>
    </row>
    <row r="23" spans="1:31" x14ac:dyDescent="0.45">
      <c r="A23" s="1" t="s">
        <v>48</v>
      </c>
      <c r="B23" s="1" t="s">
        <v>51</v>
      </c>
      <c r="C23" s="1">
        <v>112</v>
      </c>
      <c r="D23" s="3">
        <f>U23/C23*100</f>
        <v>95.535714285714292</v>
      </c>
      <c r="E23" s="3">
        <f>V23/C23*100</f>
        <v>112.46953728962413</v>
      </c>
      <c r="F23" s="4">
        <f>G23-H23</f>
        <v>-11.205357142857142</v>
      </c>
      <c r="G23" s="4">
        <v>18.366071428571427</v>
      </c>
      <c r="H23" s="4">
        <f>M23*18</f>
        <v>29.571428571428569</v>
      </c>
      <c r="I23" s="4">
        <f>L23+M23</f>
        <v>2.7232142857142856</v>
      </c>
      <c r="J23" s="5">
        <f>L23/I23</f>
        <v>0.39672131147540984</v>
      </c>
      <c r="K23" s="5">
        <f>M23/I23</f>
        <v>0.60327868852459021</v>
      </c>
      <c r="L23" s="4">
        <v>1.0803571428571428</v>
      </c>
      <c r="M23" s="4">
        <f>R23/C23</f>
        <v>1.6428571428571428</v>
      </c>
      <c r="N23" s="5">
        <v>0.95911998169093937</v>
      </c>
      <c r="O23" s="1">
        <v>121</v>
      </c>
      <c r="P23" s="3">
        <v>126.157313276568</v>
      </c>
      <c r="Q23" s="5">
        <v>1.1245839361183172</v>
      </c>
      <c r="R23" s="1">
        <v>184</v>
      </c>
      <c r="S23" s="3">
        <v>163.61606643173801</v>
      </c>
      <c r="T23" s="5">
        <v>0.84943635928453265</v>
      </c>
      <c r="U23" s="1">
        <v>107</v>
      </c>
      <c r="V23" s="3">
        <v>125.96588176437901</v>
      </c>
      <c r="W23" s="5">
        <v>0.81657882023480588</v>
      </c>
      <c r="X23" s="1">
        <v>26</v>
      </c>
      <c r="Y23" s="3">
        <v>31.840159646222201</v>
      </c>
      <c r="Z23" s="5">
        <v>0.95252475935407321</v>
      </c>
      <c r="AA23" s="1">
        <v>29</v>
      </c>
      <c r="AB23" s="3">
        <v>30.4454028257129</v>
      </c>
      <c r="AC23" s="5">
        <v>1.1465482228944552</v>
      </c>
      <c r="AD23" s="1">
        <v>57</v>
      </c>
      <c r="AE23" s="3">
        <v>49.7144375280647</v>
      </c>
    </row>
    <row r="24" spans="1:31" x14ac:dyDescent="0.45">
      <c r="A24" s="1" t="s">
        <v>49</v>
      </c>
      <c r="B24" s="1" t="s">
        <v>4</v>
      </c>
      <c r="C24" s="1">
        <v>68</v>
      </c>
      <c r="D24" s="3">
        <f>U24/C24*100</f>
        <v>92.64705882352942</v>
      </c>
      <c r="E24" s="3">
        <f>V24/C24*100</f>
        <v>111.43677775155807</v>
      </c>
      <c r="F24" s="4">
        <f>G24-H24</f>
        <v>-14.911764705882355</v>
      </c>
      <c r="G24" s="4">
        <v>19.5</v>
      </c>
      <c r="H24" s="4">
        <f>M24*18</f>
        <v>34.411764705882355</v>
      </c>
      <c r="I24" s="4">
        <f>L24+M24</f>
        <v>3.0588235294117645</v>
      </c>
      <c r="J24" s="5">
        <f>L24/I24</f>
        <v>0.375</v>
      </c>
      <c r="K24" s="5">
        <f>M24/I24</f>
        <v>0.62500000000000011</v>
      </c>
      <c r="L24" s="4">
        <v>1.1470588235294117</v>
      </c>
      <c r="M24" s="4">
        <f>R24/C24</f>
        <v>1.911764705882353</v>
      </c>
      <c r="N24" s="5">
        <v>1.0246200330026727</v>
      </c>
      <c r="O24" s="1">
        <v>78</v>
      </c>
      <c r="P24" s="3">
        <v>76.1257807652064</v>
      </c>
      <c r="Q24" s="5">
        <v>1.297749622749149</v>
      </c>
      <c r="R24" s="1">
        <v>130</v>
      </c>
      <c r="S24" s="3">
        <v>100.17340611866901</v>
      </c>
      <c r="T24" s="5">
        <v>0.8313867350874119</v>
      </c>
      <c r="U24" s="1">
        <v>63</v>
      </c>
      <c r="V24" s="3">
        <v>75.777008871059493</v>
      </c>
      <c r="W24" s="5">
        <v>0.88856569902580285</v>
      </c>
      <c r="X24" s="1">
        <v>17</v>
      </c>
      <c r="Y24" s="3">
        <v>19.131956161078801</v>
      </c>
      <c r="Z24" s="5">
        <v>0.65284306342329745</v>
      </c>
      <c r="AA24" s="1">
        <v>12</v>
      </c>
      <c r="AB24" s="3">
        <v>18.381140387822899</v>
      </c>
      <c r="AC24" s="5">
        <v>1.2792378229739585</v>
      </c>
      <c r="AD24" s="1">
        <v>39</v>
      </c>
      <c r="AE24" s="3">
        <v>30.486903451098101</v>
      </c>
    </row>
  </sheetData>
  <autoFilter ref="A1:AE24" xr:uid="{01C97BB5-0A0D-4A9C-857F-A279F8839C8B}">
    <sortState xmlns:xlrd2="http://schemas.microsoft.com/office/spreadsheetml/2017/richdata2" ref="A2:AE24">
      <sortCondition descending="1" ref="T1:T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Resumen_Partidos_de_iga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2022-07-22T06:27:13Z</dcterms:created>
  <dcterms:modified xsi:type="dcterms:W3CDTF">2022-07-22T07:32:29Z</dcterms:modified>
</cp:coreProperties>
</file>