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RDS-1077\Donnees\Commun\Bases de données\"/>
    </mc:Choice>
  </mc:AlternateContent>
  <xr:revisionPtr revIDLastSave="0" documentId="8_{8CF00649-64CF-4B91-8006-2EAB028D632A}" xr6:coauthVersionLast="43" xr6:coauthVersionMax="43" xr10:uidLastSave="{00000000-0000-0000-0000-000000000000}"/>
  <bookViews>
    <workbookView xWindow="-120" yWindow="-120" windowWidth="29040" windowHeight="15840" xr2:uid="{B69B2E21-9C30-410C-A165-C259AEB16D53}"/>
  </bookViews>
  <sheets>
    <sheet name="Recap DEVIS" sheetId="1" r:id="rId1"/>
  </sheets>
  <externalReferences>
    <externalReference r:id="rId2"/>
  </externalReferences>
  <definedNames>
    <definedName name="_xlnm.Print_Titles" localSheetId="0">'Recap DEVIS'!$1:$4</definedName>
    <definedName name="TAUXATELIER">'Recap DEVIS'!$AI$7</definedName>
    <definedName name="TAUXETUDE">'Recap DEVIS'!$AI$5</definedName>
    <definedName name="TAUXMETRAGE">'Recap DEVIS'!$AI$6</definedName>
    <definedName name="TAUXPOSE">'Recap DEVIS'!$AI$8</definedName>
    <definedName name="_xlnm.Print_Area" localSheetId="0">'Recap DEVIS'!$A:$AG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M33" i="1" l="1"/>
  <c r="AE33" i="1" s="1"/>
  <c r="BL33" i="1"/>
  <c r="AC33" i="1" s="1"/>
  <c r="BK33" i="1"/>
  <c r="AD33" i="1" s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N33" i="1"/>
  <c r="AL33" i="1"/>
  <c r="AH33" i="1"/>
  <c r="AF33" i="1"/>
  <c r="BM32" i="1"/>
  <c r="AE32" i="1" s="1"/>
  <c r="BL32" i="1"/>
  <c r="AC32" i="1" s="1"/>
  <c r="BK32" i="1"/>
  <c r="AD32" i="1" s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N32" i="1"/>
  <c r="AH32" i="1"/>
  <c r="AF32" i="1"/>
  <c r="BM31" i="1"/>
  <c r="AE31" i="1" s="1"/>
  <c r="BL31" i="1"/>
  <c r="AC31" i="1" s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N31" i="1"/>
  <c r="AL31" i="1" s="1"/>
  <c r="AH31" i="1"/>
  <c r="AF31" i="1"/>
  <c r="AD31" i="1"/>
  <c r="BM30" i="1"/>
  <c r="AE30" i="1" s="1"/>
  <c r="BL30" i="1"/>
  <c r="BK30" i="1"/>
  <c r="AD30" i="1" s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W29" i="1" s="1"/>
  <c r="U12" i="1" s="1"/>
  <c r="AS30" i="1"/>
  <c r="AN30" i="1"/>
  <c r="AL30" i="1"/>
  <c r="AH30" i="1"/>
  <c r="AF30" i="1"/>
  <c r="AC30" i="1"/>
  <c r="AU29" i="1"/>
  <c r="U10" i="1" s="1"/>
  <c r="AT29" i="1"/>
  <c r="U9" i="1" s="1"/>
  <c r="AS29" i="1"/>
  <c r="U8" i="1" s="1"/>
  <c r="AO29" i="1"/>
  <c r="AM29" i="1"/>
  <c r="AK29" i="1"/>
  <c r="AJ29" i="1"/>
  <c r="AI29" i="1"/>
  <c r="X29" i="1"/>
  <c r="H11" i="1" s="1"/>
  <c r="AL32" i="1" l="1"/>
  <c r="AL29" i="1" s="1"/>
  <c r="H7" i="1" s="1"/>
  <c r="U33" i="1"/>
  <c r="S33" i="1"/>
  <c r="BM29" i="1"/>
  <c r="U32" i="1"/>
  <c r="S32" i="1"/>
  <c r="AY29" i="1"/>
  <c r="U14" i="1" s="1"/>
  <c r="BG29" i="1"/>
  <c r="X13" i="1" s="1"/>
  <c r="BE29" i="1"/>
  <c r="X11" i="1" s="1"/>
  <c r="S31" i="1"/>
  <c r="U31" i="1"/>
  <c r="BB29" i="1"/>
  <c r="X8" i="1" s="1"/>
  <c r="BJ29" i="1"/>
  <c r="X16" i="1" s="1"/>
  <c r="AV29" i="1"/>
  <c r="U11" i="1" s="1"/>
  <c r="BD29" i="1"/>
  <c r="X10" i="1" s="1"/>
  <c r="BL29" i="1"/>
  <c r="AZ29" i="1"/>
  <c r="U15" i="1" s="1"/>
  <c r="BC29" i="1"/>
  <c r="X9" i="1" s="1"/>
  <c r="BF29" i="1"/>
  <c r="X12" i="1" s="1"/>
  <c r="AX29" i="1"/>
  <c r="U13" i="1" s="1"/>
  <c r="AN29" i="1"/>
  <c r="H10" i="1" s="1"/>
  <c r="BK29" i="1"/>
  <c r="BH29" i="1"/>
  <c r="X14" i="1" s="1"/>
  <c r="AE29" i="1"/>
  <c r="H15" i="1" s="1"/>
  <c r="AC29" i="1"/>
  <c r="F24" i="1" s="1"/>
  <c r="AD29" i="1"/>
  <c r="AF29" i="1"/>
  <c r="F26" i="1" s="1"/>
  <c r="BA29" i="1"/>
  <c r="U16" i="1" s="1"/>
  <c r="BI29" i="1"/>
  <c r="X15" i="1" s="1"/>
  <c r="S30" i="1"/>
  <c r="AH29" i="1"/>
  <c r="H8" i="1" s="1"/>
  <c r="U30" i="1"/>
  <c r="U29" i="1" s="1"/>
  <c r="F25" i="1" l="1"/>
  <c r="H14" i="1"/>
  <c r="K14" i="1" s="1"/>
  <c r="K10" i="1"/>
  <c r="H9" i="1"/>
  <c r="K9" i="1" s="1"/>
  <c r="K11" i="1"/>
  <c r="K7" i="1"/>
  <c r="S29" i="1"/>
  <c r="D21" i="1"/>
  <c r="H13" i="1"/>
  <c r="K13" i="1" s="1"/>
  <c r="F23" i="1"/>
  <c r="K15" i="1"/>
  <c r="H6" i="1"/>
  <c r="K6" i="1" s="1"/>
  <c r="H16" i="1"/>
  <c r="K16" i="1" s="1"/>
  <c r="H12" i="1" l="1"/>
  <c r="J19" i="1" s="1"/>
  <c r="D19" i="1"/>
  <c r="D20" i="1"/>
  <c r="K12" i="1" l="1"/>
  <c r="H17" i="1"/>
  <c r="K17" i="1" s="1"/>
  <c r="J20" i="1" l="1"/>
</calcChain>
</file>

<file path=xl/sharedStrings.xml><?xml version="1.0" encoding="utf-8"?>
<sst xmlns="http://schemas.openxmlformats.org/spreadsheetml/2006/main" count="134" uniqueCount="115">
  <si>
    <t>CLIENT</t>
  </si>
  <si>
    <t>DEVIS</t>
  </si>
  <si>
    <t>COMMERCIAL</t>
  </si>
  <si>
    <t>DATE DEVIS</t>
  </si>
  <si>
    <t>Taux horaire</t>
  </si>
  <si>
    <t>TABLEAU DE BORD</t>
  </si>
  <si>
    <t>MATIERES &amp; MARCHANDISES</t>
  </si>
  <si>
    <t>SOUS-TRAITANCE</t>
  </si>
  <si>
    <t>Etude</t>
  </si>
  <si>
    <t>Chiffre d'affaires ATA</t>
  </si>
  <si>
    <t>Fournisseur</t>
  </si>
  <si>
    <t>Achats €</t>
  </si>
  <si>
    <t>Délai J</t>
  </si>
  <si>
    <t>Sous-traitant</t>
  </si>
  <si>
    <t>Métrage / Suivi</t>
  </si>
  <si>
    <t>Chiffre d'affaires sous-traité</t>
  </si>
  <si>
    <t>Atelier</t>
  </si>
  <si>
    <t>Chiffre d'affaires</t>
  </si>
  <si>
    <t>Installux</t>
  </si>
  <si>
    <t>[Sous-traitants ProDevis]</t>
  </si>
  <si>
    <t>Pose</t>
  </si>
  <si>
    <t>Achats matières &amp; marchandises</t>
  </si>
  <si>
    <t>Provvedi</t>
  </si>
  <si>
    <t>Achats sous-traitance</t>
  </si>
  <si>
    <t>VIT</t>
  </si>
  <si>
    <t>Fournitures</t>
  </si>
  <si>
    <t>Sunclear</t>
  </si>
  <si>
    <t>Marge Brute (M1)</t>
  </si>
  <si>
    <t>Legallais</t>
  </si>
  <si>
    <t>Etude / Achats</t>
  </si>
  <si>
    <t>Almet</t>
  </si>
  <si>
    <t>Teleco</t>
  </si>
  <si>
    <t>Dispano</t>
  </si>
  <si>
    <t>Descours &amp; Cabaud</t>
  </si>
  <si>
    <t>Marge GestATA (M3)</t>
  </si>
  <si>
    <t>RATIOS</t>
  </si>
  <si>
    <t>[Frs Prodevis avec formule doublons]</t>
  </si>
  <si>
    <t>Coeff global</t>
  </si>
  <si>
    <t>M1 / jour de pose</t>
  </si>
  <si>
    <t>Coeff ATA</t>
  </si>
  <si>
    <t>M3 / jour de pose</t>
  </si>
  <si>
    <t>Coeff ss-traité</t>
  </si>
  <si>
    <t>TEMPS</t>
  </si>
  <si>
    <t>ARTICLE</t>
  </si>
  <si>
    <t>QTE</t>
  </si>
  <si>
    <t>FOURNISSEUR</t>
  </si>
  <si>
    <t>DELAI</t>
  </si>
  <si>
    <t>ACHATS</t>
  </si>
  <si>
    <t>FOURNITURES</t>
  </si>
  <si>
    <t>METRAGE</t>
  </si>
  <si>
    <t>ETUDE</t>
  </si>
  <si>
    <t>FAB</t>
  </si>
  <si>
    <t>POSE</t>
  </si>
  <si>
    <t>CA GLOBAL</t>
  </si>
  <si>
    <t>PRODUITS</t>
  </si>
  <si>
    <t>PRESTATIONS</t>
  </si>
  <si>
    <t>CA SS TRAITE</t>
  </si>
  <si>
    <t>SS TRAITANCE</t>
  </si>
  <si>
    <t>CODEFOURN</t>
  </si>
  <si>
    <t>CODEFAMILLE</t>
  </si>
  <si>
    <t>CPTECOMPTA</t>
  </si>
  <si>
    <t>INSTALLUX ACHATS</t>
  </si>
  <si>
    <t>PROVVEDI ACHATS</t>
  </si>
  <si>
    <t>VIT ACHATS</t>
  </si>
  <si>
    <t>SUNCLEAR ACHATS</t>
  </si>
  <si>
    <t>LEGALLAIS ACHATS</t>
  </si>
  <si>
    <t>ALMET ACHATS</t>
  </si>
  <si>
    <t>TELECO ACHATS</t>
  </si>
  <si>
    <t>DISPANO ACHATS</t>
  </si>
  <si>
    <t>DESCOURS ACHATS</t>
  </si>
  <si>
    <t>INSTALLUX DELAIS</t>
  </si>
  <si>
    <t>PROVVEDI DELAIS</t>
  </si>
  <si>
    <t>VIT DELAIS</t>
  </si>
  <si>
    <t>SUNCLEAR DELAIS</t>
  </si>
  <si>
    <t>LEGALLAIS DELAIS</t>
  </si>
  <si>
    <t>ALMET DELAIS</t>
  </si>
  <si>
    <t>TELECO DELAIS</t>
  </si>
  <si>
    <t>DISPANO DELAIS</t>
  </si>
  <si>
    <t>DESCOURS DELAIS</t>
  </si>
  <si>
    <t>ATELIER</t>
  </si>
  <si>
    <t>1¤02¤4</t>
  </si>
  <si>
    <t>1¤06¤4</t>
  </si>
  <si>
    <t>1¤10¤4</t>
  </si>
  <si>
    <t>1¤14¤4</t>
  </si>
  <si>
    <t>1¤18¤3</t>
  </si>
  <si>
    <t>2¤02¤4</t>
  </si>
  <si>
    <t>2¤06¤4</t>
  </si>
  <si>
    <t>2¤10¤4</t>
  </si>
  <si>
    <t>2¤14¤3</t>
  </si>
  <si>
    <t>3¤11¤1</t>
  </si>
  <si>
    <t>3¤12¤1</t>
  </si>
  <si>
    <t>3¤13¤1</t>
  </si>
  <si>
    <t>3¤14¤1</t>
  </si>
  <si>
    <t>3¤15¤1</t>
  </si>
  <si>
    <t>3¤16¤1</t>
  </si>
  <si>
    <t>3¤17¤1</t>
  </si>
  <si>
    <t>3¤18¤1</t>
  </si>
  <si>
    <t>3¤19¤1</t>
  </si>
  <si>
    <t>3¤02¤3</t>
  </si>
  <si>
    <t>3¤05¤3</t>
  </si>
  <si>
    <t>3¤08¤3</t>
  </si>
  <si>
    <t>TOTAL</t>
  </si>
  <si>
    <t>/</t>
  </si>
  <si>
    <t>Baie coulissante 2 vantaux 2 rails (Gamme Galaxie 32TH Installux)</t>
  </si>
  <si>
    <t>ATA - CHASSIS 32 &amp; 70TH</t>
  </si>
  <si>
    <t>C0079000000160000004</t>
  </si>
  <si>
    <t>C000000000000000</t>
  </si>
  <si>
    <t>C000000004d0a070000</t>
  </si>
  <si>
    <t>MACONNERIE</t>
  </si>
  <si>
    <t>XLINE 1 module simple XLE</t>
  </si>
  <si>
    <t>WO&amp;WO France Sarl</t>
  </si>
  <si>
    <t>DAC108769</t>
  </si>
  <si>
    <t>13.05.2019</t>
  </si>
  <si>
    <t>LAMRI</t>
  </si>
  <si>
    <t>Thomas Collaudin 06 10 41 30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</si>
</sst>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_-* #,##0.00\ _F_-;\-* #,##0.00\ _F_-;_-* &quot;-&quot;??\ _F_-;_-@_-"/>
    <numFmt numFmtId="166" formatCode="_-* #,##0\ [$€-40C]_-;\-* #,##0\ [$€-40C]_-;_-* &quot;-&quot;??\ [$€-40C]_-;_-@_-"/>
    <numFmt numFmtId="167" formatCode="#,##0&quot; €&quot;;\-#,##0&quot; €&quot;;&quot;-&quot;"/>
    <numFmt numFmtId="168" formatCode="#,##0&quot; J&quot;"/>
    <numFmt numFmtId="169" formatCode="#,##0.00&quot; x&quot;"/>
    <numFmt numFmtId="170" formatCode="_-* #,##0.00\ &quot;F&quot;_-;\-* #,##0.00\ &quot;F&quot;_-;_-* &quot;-&quot;??\ &quot;F&quot;_-;_-@_-"/>
    <numFmt numFmtId="171" formatCode="#,##0&quot; H&quot;"/>
    <numFmt numFmtId="172" formatCode="#,##0.0&quot; J&quot;"/>
    <numFmt numFmtId="173" formatCode="#,##0&quot;J&quot;"/>
    <numFmt numFmtId="174" formatCode="#,##0&quot;€&quot;"/>
  </numFmts>
  <fonts count="7" x14ac:knownFonts="1">
    <font>
      <sz val="9"/>
      <name val="Arial"/>
    </font>
    <font>
      <b/>
      <sz val="9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b/>
      <sz val="9"/>
      <color theme="0"/>
      <name val="Arial"/>
      <family val="2"/>
    </font>
    <font>
      <b/>
      <sz val="9"/>
      <color rgb="FFFF000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6" fontId="0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vertical="center"/>
    </xf>
    <xf numFmtId="9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67" fontId="0" fillId="0" borderId="0" xfId="0" applyNumberFormat="1" applyAlignment="1">
      <alignment vertical="center"/>
    </xf>
    <xf numFmtId="166" fontId="1" fillId="3" borderId="0" xfId="1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9" fontId="1" fillId="3" borderId="0" xfId="3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167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7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7" fontId="0" fillId="0" borderId="0" xfId="1" applyNumberFormat="1" applyFont="1" applyAlignment="1">
      <alignment horizontal="right" vertical="center"/>
    </xf>
    <xf numFmtId="169" fontId="2" fillId="0" borderId="0" xfId="0" applyNumberFormat="1" applyFont="1" applyAlignment="1">
      <alignment horizontal="center" vertical="center"/>
    </xf>
    <xf numFmtId="167" fontId="0" fillId="0" borderId="0" xfId="2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" fontId="2" fillId="3" borderId="0" xfId="0" applyNumberFormat="1" applyFont="1" applyFill="1"/>
    <xf numFmtId="16" fontId="2" fillId="9" borderId="0" xfId="0" applyNumberFormat="1" applyFont="1" applyFill="1"/>
    <xf numFmtId="0" fontId="2" fillId="4" borderId="0" xfId="0" applyFont="1" applyFill="1"/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67" fontId="5" fillId="0" borderId="20" xfId="0" applyNumberFormat="1" applyFont="1" applyBorder="1" applyAlignment="1">
      <alignment horizontal="center" vertical="center"/>
    </xf>
    <xf numFmtId="171" fontId="5" fillId="0" borderId="20" xfId="0" applyNumberFormat="1" applyFont="1" applyBorder="1" applyAlignment="1">
      <alignment horizontal="center" vertical="center"/>
    </xf>
    <xf numFmtId="171" fontId="5" fillId="0" borderId="21" xfId="0" applyNumberFormat="1" applyFont="1" applyBorder="1" applyAlignment="1">
      <alignment horizontal="center" vertical="center"/>
    </xf>
    <xf numFmtId="171" fontId="5" fillId="0" borderId="22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23" xfId="0" applyFont="1" applyBorder="1" applyAlignment="1">
      <alignment horizontal="center" vertical="center" wrapText="1"/>
    </xf>
    <xf numFmtId="171" fontId="6" fillId="0" borderId="2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173" fontId="6" fillId="0" borderId="23" xfId="0" applyNumberFormat="1" applyFont="1" applyBorder="1" applyAlignment="1">
      <alignment horizontal="center" vertical="center" wrapText="1"/>
    </xf>
    <xf numFmtId="174" fontId="6" fillId="0" borderId="23" xfId="0" applyNumberFormat="1" applyFont="1" applyBorder="1" applyAlignment="1">
      <alignment horizontal="center" vertical="center" wrapText="1"/>
    </xf>
    <xf numFmtId="171" fontId="6" fillId="0" borderId="27" xfId="0" applyNumberFormat="1" applyFont="1" applyBorder="1" applyAlignment="1">
      <alignment horizontal="center" vertical="center" wrapText="1"/>
    </xf>
    <xf numFmtId="171" fontId="6" fillId="0" borderId="28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71" fontId="1" fillId="0" borderId="15" xfId="0" applyNumberFormat="1" applyFont="1" applyBorder="1" applyAlignment="1">
      <alignment horizontal="center" vertical="center" wrapText="1"/>
    </xf>
    <xf numFmtId="171" fontId="1" fillId="0" borderId="32" xfId="0" applyNumberFormat="1" applyFont="1" applyBorder="1" applyAlignment="1">
      <alignment horizontal="center" vertical="center" wrapText="1"/>
    </xf>
    <xf numFmtId="171" fontId="1" fillId="0" borderId="3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/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142875</xdr:colOff>
      <xdr:row>3</xdr:row>
      <xdr:rowOff>200025</xdr:rowOff>
    </xdr:to>
    <xdr:pic>
      <xdr:nvPicPr>
        <xdr:cNvPr id="2" name="Image 6">
          <a:extLst>
            <a:ext uri="{FF2B5EF4-FFF2-40B4-BE49-F238E27FC236}">
              <a16:creationId xmlns:a16="http://schemas.microsoft.com/office/drawing/2014/main" id="{721E2C7B-FDD4-4DB1-B515-F9B54161F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860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LCIA\_ELCIA\DAT\MOD\Reca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 affaire"/>
      <sheetName val="TABLES"/>
      <sheetName val="Synthèse affeaire"/>
      <sheetName val="Bilan de chantier avec pose"/>
      <sheetName val="Bilan de chantier sans pose"/>
    </sheetNames>
    <sheetDataSet>
      <sheetData sheetId="0"/>
      <sheetData sheetId="1">
        <row r="1">
          <cell r="A1" t="str">
            <v>CODE</v>
          </cell>
          <cell r="B1" t="str">
            <v>DELAIS EN JOURS</v>
          </cell>
        </row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1</v>
          </cell>
        </row>
        <row r="4">
          <cell r="A4">
            <v>2</v>
          </cell>
          <cell r="B4">
            <v>2</v>
          </cell>
        </row>
        <row r="5">
          <cell r="A5">
            <v>3</v>
          </cell>
          <cell r="B5">
            <v>3</v>
          </cell>
        </row>
        <row r="6">
          <cell r="A6">
            <v>4</v>
          </cell>
          <cell r="B6">
            <v>4</v>
          </cell>
        </row>
        <row r="7">
          <cell r="A7">
            <v>5</v>
          </cell>
          <cell r="B7">
            <v>5</v>
          </cell>
        </row>
        <row r="8">
          <cell r="A8">
            <v>6</v>
          </cell>
          <cell r="B8">
            <v>6</v>
          </cell>
        </row>
        <row r="9">
          <cell r="A9">
            <v>7</v>
          </cell>
          <cell r="B9">
            <v>7</v>
          </cell>
        </row>
        <row r="10">
          <cell r="A10">
            <v>8</v>
          </cell>
          <cell r="B10">
            <v>8</v>
          </cell>
        </row>
        <row r="11">
          <cell r="A11">
            <v>9</v>
          </cell>
          <cell r="B11">
            <v>9</v>
          </cell>
        </row>
        <row r="12">
          <cell r="A12" t="str">
            <v>a</v>
          </cell>
          <cell r="B12">
            <v>10</v>
          </cell>
        </row>
        <row r="13">
          <cell r="A13" t="str">
            <v>b</v>
          </cell>
          <cell r="B13">
            <v>11</v>
          </cell>
        </row>
        <row r="14">
          <cell r="A14" t="str">
            <v>c</v>
          </cell>
          <cell r="B14">
            <v>12</v>
          </cell>
        </row>
        <row r="15">
          <cell r="A15" t="str">
            <v>d</v>
          </cell>
          <cell r="B15">
            <v>13</v>
          </cell>
        </row>
        <row r="16">
          <cell r="A16" t="str">
            <v>e</v>
          </cell>
          <cell r="B16">
            <v>14</v>
          </cell>
        </row>
        <row r="17">
          <cell r="A17" t="str">
            <v>f</v>
          </cell>
          <cell r="B17">
            <v>15</v>
          </cell>
        </row>
        <row r="18">
          <cell r="A18" t="str">
            <v>g</v>
          </cell>
          <cell r="B18">
            <v>16</v>
          </cell>
        </row>
        <row r="19">
          <cell r="A19" t="str">
            <v>h</v>
          </cell>
          <cell r="B19">
            <v>17</v>
          </cell>
        </row>
        <row r="20">
          <cell r="A20" t="str">
            <v>i</v>
          </cell>
          <cell r="B20">
            <v>18</v>
          </cell>
        </row>
        <row r="21">
          <cell r="A21" t="str">
            <v>j</v>
          </cell>
          <cell r="B21">
            <v>19</v>
          </cell>
        </row>
        <row r="22">
          <cell r="A22" t="str">
            <v>k</v>
          </cell>
          <cell r="B22">
            <v>20</v>
          </cell>
        </row>
        <row r="23">
          <cell r="A23" t="str">
            <v>l</v>
          </cell>
          <cell r="B23">
            <v>21</v>
          </cell>
        </row>
        <row r="24">
          <cell r="A24" t="str">
            <v>m</v>
          </cell>
          <cell r="B24">
            <v>22</v>
          </cell>
        </row>
        <row r="25">
          <cell r="A25" t="str">
            <v>n</v>
          </cell>
          <cell r="B25">
            <v>23</v>
          </cell>
        </row>
        <row r="26">
          <cell r="A26" t="str">
            <v>o</v>
          </cell>
          <cell r="B26">
            <v>24</v>
          </cell>
        </row>
        <row r="27">
          <cell r="A27" t="str">
            <v>p</v>
          </cell>
          <cell r="B27">
            <v>25</v>
          </cell>
        </row>
        <row r="28">
          <cell r="A28" t="str">
            <v>q</v>
          </cell>
          <cell r="B28">
            <v>26</v>
          </cell>
        </row>
        <row r="29">
          <cell r="A29" t="str">
            <v>r</v>
          </cell>
          <cell r="B29">
            <v>27</v>
          </cell>
        </row>
        <row r="30">
          <cell r="A30" t="str">
            <v>s</v>
          </cell>
          <cell r="B30">
            <v>28</v>
          </cell>
        </row>
        <row r="31">
          <cell r="A31" t="str">
            <v>t</v>
          </cell>
          <cell r="B31">
            <v>29</v>
          </cell>
        </row>
        <row r="32">
          <cell r="A32" t="str">
            <v>u</v>
          </cell>
          <cell r="B32">
            <v>30</v>
          </cell>
        </row>
        <row r="33">
          <cell r="A33" t="str">
            <v>v</v>
          </cell>
          <cell r="B33">
            <v>31</v>
          </cell>
        </row>
        <row r="34">
          <cell r="A34" t="str">
            <v>w</v>
          </cell>
          <cell r="B34">
            <v>32</v>
          </cell>
        </row>
        <row r="35">
          <cell r="A35" t="str">
            <v>x</v>
          </cell>
          <cell r="B35">
            <v>33</v>
          </cell>
        </row>
        <row r="36">
          <cell r="A36" t="str">
            <v>y</v>
          </cell>
          <cell r="B36">
            <v>34</v>
          </cell>
        </row>
        <row r="37">
          <cell r="A37" t="str">
            <v>z</v>
          </cell>
          <cell r="B37">
            <v>35</v>
          </cell>
        </row>
        <row r="38">
          <cell r="A38" t="str">
            <v>A</v>
          </cell>
          <cell r="B38">
            <v>36</v>
          </cell>
        </row>
        <row r="39">
          <cell r="A39" t="str">
            <v>B</v>
          </cell>
          <cell r="B39">
            <v>37</v>
          </cell>
        </row>
        <row r="40">
          <cell r="A40" t="str">
            <v>C</v>
          </cell>
          <cell r="B40">
            <v>38</v>
          </cell>
        </row>
        <row r="41">
          <cell r="A41" t="str">
            <v>D</v>
          </cell>
          <cell r="B41">
            <v>39</v>
          </cell>
        </row>
        <row r="42">
          <cell r="A42" t="str">
            <v>E</v>
          </cell>
          <cell r="B42">
            <v>40</v>
          </cell>
        </row>
        <row r="43">
          <cell r="A43" t="str">
            <v>F</v>
          </cell>
          <cell r="B43">
            <v>41</v>
          </cell>
        </row>
        <row r="44">
          <cell r="A44" t="str">
            <v>G</v>
          </cell>
          <cell r="B44">
            <v>42</v>
          </cell>
        </row>
        <row r="45">
          <cell r="A45" t="str">
            <v>H</v>
          </cell>
          <cell r="B45">
            <v>43</v>
          </cell>
        </row>
        <row r="46">
          <cell r="A46" t="str">
            <v>I</v>
          </cell>
          <cell r="B46">
            <v>44</v>
          </cell>
        </row>
        <row r="47">
          <cell r="A47" t="str">
            <v>J</v>
          </cell>
          <cell r="B47">
            <v>45</v>
          </cell>
        </row>
        <row r="48">
          <cell r="A48" t="str">
            <v>K</v>
          </cell>
          <cell r="B48">
            <v>46</v>
          </cell>
        </row>
        <row r="49">
          <cell r="A49" t="str">
            <v>L</v>
          </cell>
          <cell r="B49">
            <v>47</v>
          </cell>
        </row>
        <row r="50">
          <cell r="A50" t="str">
            <v>M</v>
          </cell>
          <cell r="B50">
            <v>48</v>
          </cell>
        </row>
        <row r="51">
          <cell r="A51" t="str">
            <v>N</v>
          </cell>
          <cell r="B51">
            <v>49</v>
          </cell>
        </row>
        <row r="52">
          <cell r="A52" t="str">
            <v>O</v>
          </cell>
          <cell r="B52">
            <v>50</v>
          </cell>
        </row>
        <row r="53">
          <cell r="A53" t="str">
            <v>P</v>
          </cell>
          <cell r="B53">
            <v>51</v>
          </cell>
        </row>
        <row r="54">
          <cell r="A54" t="str">
            <v>Q</v>
          </cell>
          <cell r="B54">
            <v>52</v>
          </cell>
        </row>
        <row r="55">
          <cell r="A55" t="str">
            <v>R</v>
          </cell>
          <cell r="B55">
            <v>53</v>
          </cell>
        </row>
        <row r="56">
          <cell r="A56" t="str">
            <v>S</v>
          </cell>
          <cell r="B56">
            <v>54</v>
          </cell>
        </row>
        <row r="57">
          <cell r="A57" t="str">
            <v>T</v>
          </cell>
          <cell r="B57">
            <v>55</v>
          </cell>
        </row>
        <row r="58">
          <cell r="A58" t="str">
            <v>U</v>
          </cell>
          <cell r="B58">
            <v>56</v>
          </cell>
        </row>
        <row r="59">
          <cell r="A59" t="str">
            <v>V</v>
          </cell>
          <cell r="B59">
            <v>57</v>
          </cell>
        </row>
        <row r="60">
          <cell r="A60" t="str">
            <v>W</v>
          </cell>
          <cell r="B60">
            <v>58</v>
          </cell>
        </row>
        <row r="61">
          <cell r="A61" t="str">
            <v>X</v>
          </cell>
          <cell r="B61">
            <v>59</v>
          </cell>
        </row>
        <row r="62">
          <cell r="A62" t="str">
            <v>Y</v>
          </cell>
          <cell r="B62">
            <v>60</v>
          </cell>
        </row>
        <row r="63">
          <cell r="A63" t="str">
            <v>Z</v>
          </cell>
          <cell r="B63">
            <v>61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1DC7-70CA-4CBC-8B10-0EFAA398294C}">
  <dimension ref="A1:BM47"/>
  <sheetViews>
    <sheetView showGridLines="0" showRowColHeaders="0" tabSelected="1" view="pageLayout" topLeftCell="A3" zoomScale="115" zoomScaleNormal="100" zoomScalePageLayoutView="115" workbookViewId="0">
      <selection activeCell="Z8" sqref="Z8:AE8"/>
    </sheetView>
  </sheetViews>
  <sheetFormatPr baseColWidth="10" defaultColWidth="13.85546875" defaultRowHeight="12" x14ac:dyDescent="0.2"/>
  <cols>
    <col min="1" max="6" width="4.7109375" customWidth="1"/>
    <col min="7" max="7" width="2.42578125" customWidth="1"/>
    <col min="8" max="9" width="4.7109375" customWidth="1"/>
    <col min="10" max="10" width="2.42578125" customWidth="1"/>
    <col min="11" max="11" width="7.140625" customWidth="1"/>
    <col min="12" max="12" width="2.42578125" customWidth="1"/>
    <col min="13" max="13" width="4.85546875" customWidth="1"/>
    <col min="14" max="14" width="3.7109375" customWidth="1"/>
    <col min="15" max="15" width="4.85546875" customWidth="1"/>
    <col min="16" max="19" width="4.7109375" customWidth="1"/>
    <col min="20" max="20" width="2.42578125" customWidth="1"/>
    <col min="21" max="22" width="4.7109375" customWidth="1"/>
    <col min="23" max="23" width="2.42578125" customWidth="1"/>
    <col min="24" max="24" width="7.140625" customWidth="1"/>
    <col min="25" max="25" width="3.28515625" bestFit="1" customWidth="1"/>
    <col min="26" max="28" width="4.7109375" customWidth="1"/>
    <col min="29" max="29" width="8.85546875" customWidth="1"/>
    <col min="30" max="33" width="6.85546875" customWidth="1"/>
    <col min="34" max="36" width="13.42578125" bestFit="1" customWidth="1"/>
    <col min="37" max="37" width="13.42578125" customWidth="1"/>
    <col min="38" max="38" width="11.85546875" bestFit="1" customWidth="1"/>
    <col min="39" max="39" width="14" bestFit="1" customWidth="1"/>
    <col min="40" max="40" width="15.140625" bestFit="1" customWidth="1"/>
    <col min="41" max="41" width="14.7109375" bestFit="1" customWidth="1"/>
    <col min="42" max="42" width="18.28515625" bestFit="1" customWidth="1"/>
    <col min="43" max="43" width="17.42578125" bestFit="1" customWidth="1"/>
    <col min="44" max="44" width="11.140625" bestFit="1" customWidth="1"/>
    <col min="45" max="45" width="17.85546875" bestFit="1" customWidth="1"/>
    <col min="46" max="46" width="18" bestFit="1" customWidth="1"/>
    <col min="47" max="47" width="14.28515625" bestFit="1" customWidth="1"/>
    <col min="48" max="48" width="15.28515625" bestFit="1" customWidth="1"/>
    <col min="49" max="49" width="16.28515625" bestFit="1" customWidth="1"/>
    <col min="50" max="50" width="18.28515625" bestFit="1" customWidth="1"/>
    <col min="51" max="51" width="17.28515625" bestFit="1" customWidth="1"/>
    <col min="52" max="52" width="16.42578125" bestFit="1" customWidth="1"/>
    <col min="53" max="53" width="10.28515625" bestFit="1" customWidth="1"/>
    <col min="54" max="54" width="17" bestFit="1" customWidth="1"/>
    <col min="55" max="55" width="17.140625" bestFit="1" customWidth="1"/>
    <col min="56" max="56" width="13.42578125" bestFit="1" customWidth="1"/>
    <col min="57" max="57" width="14.28515625" bestFit="1" customWidth="1"/>
    <col min="58" max="58" width="15.42578125" bestFit="1" customWidth="1"/>
    <col min="59" max="59" width="17.28515625" bestFit="1" customWidth="1"/>
    <col min="60" max="60" width="8.5703125" bestFit="1" customWidth="1"/>
    <col min="61" max="61" width="9.28515625" bestFit="1" customWidth="1"/>
    <col min="62" max="62" width="8.5703125" bestFit="1" customWidth="1"/>
    <col min="257" max="262" width="4.7109375" customWidth="1"/>
    <col min="263" max="263" width="2.42578125" customWidth="1"/>
    <col min="264" max="265" width="4.7109375" customWidth="1"/>
    <col min="266" max="266" width="2.42578125" customWidth="1"/>
    <col min="267" max="267" width="7.140625" customWidth="1"/>
    <col min="268" max="268" width="2.42578125" customWidth="1"/>
    <col min="269" max="269" width="4.85546875" customWidth="1"/>
    <col min="270" max="270" width="3.7109375" customWidth="1"/>
    <col min="271" max="271" width="4.85546875" customWidth="1"/>
    <col min="272" max="275" width="4.7109375" customWidth="1"/>
    <col min="276" max="276" width="2.42578125" customWidth="1"/>
    <col min="277" max="278" width="4.7109375" customWidth="1"/>
    <col min="279" max="279" width="2.42578125" customWidth="1"/>
    <col min="280" max="280" width="7.140625" customWidth="1"/>
    <col min="281" max="281" width="3.28515625" bestFit="1" customWidth="1"/>
    <col min="282" max="284" width="4.7109375" customWidth="1"/>
    <col min="285" max="285" width="8.85546875" customWidth="1"/>
    <col min="286" max="289" width="6.85546875" customWidth="1"/>
    <col min="290" max="292" width="13.42578125" bestFit="1" customWidth="1"/>
    <col min="293" max="293" width="13.42578125" customWidth="1"/>
    <col min="294" max="294" width="11.85546875" bestFit="1" customWidth="1"/>
    <col min="295" max="295" width="14" bestFit="1" customWidth="1"/>
    <col min="296" max="296" width="15.140625" bestFit="1" customWidth="1"/>
    <col min="297" max="297" width="14.7109375" bestFit="1" customWidth="1"/>
    <col min="298" max="298" width="18.28515625" bestFit="1" customWidth="1"/>
    <col min="299" max="299" width="17.42578125" bestFit="1" customWidth="1"/>
    <col min="300" max="300" width="11.140625" bestFit="1" customWidth="1"/>
    <col min="301" max="301" width="17.85546875" bestFit="1" customWidth="1"/>
    <col min="302" max="302" width="18" bestFit="1" customWidth="1"/>
    <col min="303" max="303" width="14.28515625" bestFit="1" customWidth="1"/>
    <col min="304" max="304" width="15.28515625" bestFit="1" customWidth="1"/>
    <col min="305" max="305" width="16.28515625" bestFit="1" customWidth="1"/>
    <col min="306" max="306" width="18.28515625" bestFit="1" customWidth="1"/>
    <col min="307" max="307" width="17.28515625" bestFit="1" customWidth="1"/>
    <col min="308" max="308" width="16.42578125" bestFit="1" customWidth="1"/>
    <col min="309" max="309" width="10.28515625" bestFit="1" customWidth="1"/>
    <col min="310" max="310" width="17" bestFit="1" customWidth="1"/>
    <col min="311" max="311" width="17.140625" bestFit="1" customWidth="1"/>
    <col min="312" max="312" width="13.42578125" bestFit="1" customWidth="1"/>
    <col min="313" max="313" width="14.28515625" bestFit="1" customWidth="1"/>
    <col min="314" max="314" width="15.42578125" bestFit="1" customWidth="1"/>
    <col min="315" max="315" width="17.28515625" bestFit="1" customWidth="1"/>
    <col min="316" max="316" width="8.5703125" bestFit="1" customWidth="1"/>
    <col min="317" max="317" width="9.28515625" bestFit="1" customWidth="1"/>
    <col min="318" max="318" width="8.5703125" bestFit="1" customWidth="1"/>
    <col min="513" max="518" width="4.7109375" customWidth="1"/>
    <col min="519" max="519" width="2.42578125" customWidth="1"/>
    <col min="520" max="521" width="4.7109375" customWidth="1"/>
    <col min="522" max="522" width="2.42578125" customWidth="1"/>
    <col min="523" max="523" width="7.140625" customWidth="1"/>
    <col min="524" max="524" width="2.42578125" customWidth="1"/>
    <col min="525" max="525" width="4.85546875" customWidth="1"/>
    <col min="526" max="526" width="3.7109375" customWidth="1"/>
    <col min="527" max="527" width="4.85546875" customWidth="1"/>
    <col min="528" max="531" width="4.7109375" customWidth="1"/>
    <col min="532" max="532" width="2.42578125" customWidth="1"/>
    <col min="533" max="534" width="4.7109375" customWidth="1"/>
    <col min="535" max="535" width="2.42578125" customWidth="1"/>
    <col min="536" max="536" width="7.140625" customWidth="1"/>
    <col min="537" max="537" width="3.28515625" bestFit="1" customWidth="1"/>
    <col min="538" max="540" width="4.7109375" customWidth="1"/>
    <col min="541" max="541" width="8.85546875" customWidth="1"/>
    <col min="542" max="545" width="6.85546875" customWidth="1"/>
    <col min="546" max="548" width="13.42578125" bestFit="1" customWidth="1"/>
    <col min="549" max="549" width="13.42578125" customWidth="1"/>
    <col min="550" max="550" width="11.85546875" bestFit="1" customWidth="1"/>
    <col min="551" max="551" width="14" bestFit="1" customWidth="1"/>
    <col min="552" max="552" width="15.140625" bestFit="1" customWidth="1"/>
    <col min="553" max="553" width="14.7109375" bestFit="1" customWidth="1"/>
    <col min="554" max="554" width="18.28515625" bestFit="1" customWidth="1"/>
    <col min="555" max="555" width="17.42578125" bestFit="1" customWidth="1"/>
    <col min="556" max="556" width="11.140625" bestFit="1" customWidth="1"/>
    <col min="557" max="557" width="17.85546875" bestFit="1" customWidth="1"/>
    <col min="558" max="558" width="18" bestFit="1" customWidth="1"/>
    <col min="559" max="559" width="14.28515625" bestFit="1" customWidth="1"/>
    <col min="560" max="560" width="15.28515625" bestFit="1" customWidth="1"/>
    <col min="561" max="561" width="16.28515625" bestFit="1" customWidth="1"/>
    <col min="562" max="562" width="18.28515625" bestFit="1" customWidth="1"/>
    <col min="563" max="563" width="17.28515625" bestFit="1" customWidth="1"/>
    <col min="564" max="564" width="16.42578125" bestFit="1" customWidth="1"/>
    <col min="565" max="565" width="10.28515625" bestFit="1" customWidth="1"/>
    <col min="566" max="566" width="17" bestFit="1" customWidth="1"/>
    <col min="567" max="567" width="17.140625" bestFit="1" customWidth="1"/>
    <col min="568" max="568" width="13.42578125" bestFit="1" customWidth="1"/>
    <col min="569" max="569" width="14.28515625" bestFit="1" customWidth="1"/>
    <col min="570" max="570" width="15.42578125" bestFit="1" customWidth="1"/>
    <col min="571" max="571" width="17.28515625" bestFit="1" customWidth="1"/>
    <col min="572" max="572" width="8.5703125" bestFit="1" customWidth="1"/>
    <col min="573" max="573" width="9.28515625" bestFit="1" customWidth="1"/>
    <col min="574" max="574" width="8.5703125" bestFit="1" customWidth="1"/>
    <col min="769" max="774" width="4.7109375" customWidth="1"/>
    <col min="775" max="775" width="2.42578125" customWidth="1"/>
    <col min="776" max="777" width="4.7109375" customWidth="1"/>
    <col min="778" max="778" width="2.42578125" customWidth="1"/>
    <col min="779" max="779" width="7.140625" customWidth="1"/>
    <col min="780" max="780" width="2.42578125" customWidth="1"/>
    <col min="781" max="781" width="4.85546875" customWidth="1"/>
    <col min="782" max="782" width="3.7109375" customWidth="1"/>
    <col min="783" max="783" width="4.85546875" customWidth="1"/>
    <col min="784" max="787" width="4.7109375" customWidth="1"/>
    <col min="788" max="788" width="2.42578125" customWidth="1"/>
    <col min="789" max="790" width="4.7109375" customWidth="1"/>
    <col min="791" max="791" width="2.42578125" customWidth="1"/>
    <col min="792" max="792" width="7.140625" customWidth="1"/>
    <col min="793" max="793" width="3.28515625" bestFit="1" customWidth="1"/>
    <col min="794" max="796" width="4.7109375" customWidth="1"/>
    <col min="797" max="797" width="8.85546875" customWidth="1"/>
    <col min="798" max="801" width="6.85546875" customWidth="1"/>
    <col min="802" max="804" width="13.42578125" bestFit="1" customWidth="1"/>
    <col min="805" max="805" width="13.42578125" customWidth="1"/>
    <col min="806" max="806" width="11.85546875" bestFit="1" customWidth="1"/>
    <col min="807" max="807" width="14" bestFit="1" customWidth="1"/>
    <col min="808" max="808" width="15.140625" bestFit="1" customWidth="1"/>
    <col min="809" max="809" width="14.7109375" bestFit="1" customWidth="1"/>
    <col min="810" max="810" width="18.28515625" bestFit="1" customWidth="1"/>
    <col min="811" max="811" width="17.42578125" bestFit="1" customWidth="1"/>
    <col min="812" max="812" width="11.140625" bestFit="1" customWidth="1"/>
    <col min="813" max="813" width="17.85546875" bestFit="1" customWidth="1"/>
    <col min="814" max="814" width="18" bestFit="1" customWidth="1"/>
    <col min="815" max="815" width="14.28515625" bestFit="1" customWidth="1"/>
    <col min="816" max="816" width="15.28515625" bestFit="1" customWidth="1"/>
    <col min="817" max="817" width="16.28515625" bestFit="1" customWidth="1"/>
    <col min="818" max="818" width="18.28515625" bestFit="1" customWidth="1"/>
    <col min="819" max="819" width="17.28515625" bestFit="1" customWidth="1"/>
    <col min="820" max="820" width="16.42578125" bestFit="1" customWidth="1"/>
    <col min="821" max="821" width="10.28515625" bestFit="1" customWidth="1"/>
    <col min="822" max="822" width="17" bestFit="1" customWidth="1"/>
    <col min="823" max="823" width="17.140625" bestFit="1" customWidth="1"/>
    <col min="824" max="824" width="13.42578125" bestFit="1" customWidth="1"/>
    <col min="825" max="825" width="14.28515625" bestFit="1" customWidth="1"/>
    <col min="826" max="826" width="15.42578125" bestFit="1" customWidth="1"/>
    <col min="827" max="827" width="17.28515625" bestFit="1" customWidth="1"/>
    <col min="828" max="828" width="8.5703125" bestFit="1" customWidth="1"/>
    <col min="829" max="829" width="9.28515625" bestFit="1" customWidth="1"/>
    <col min="830" max="830" width="8.5703125" bestFit="1" customWidth="1"/>
    <col min="1025" max="1030" width="4.7109375" customWidth="1"/>
    <col min="1031" max="1031" width="2.42578125" customWidth="1"/>
    <col min="1032" max="1033" width="4.7109375" customWidth="1"/>
    <col min="1034" max="1034" width="2.42578125" customWidth="1"/>
    <col min="1035" max="1035" width="7.140625" customWidth="1"/>
    <col min="1036" max="1036" width="2.42578125" customWidth="1"/>
    <col min="1037" max="1037" width="4.85546875" customWidth="1"/>
    <col min="1038" max="1038" width="3.7109375" customWidth="1"/>
    <col min="1039" max="1039" width="4.85546875" customWidth="1"/>
    <col min="1040" max="1043" width="4.7109375" customWidth="1"/>
    <col min="1044" max="1044" width="2.42578125" customWidth="1"/>
    <col min="1045" max="1046" width="4.7109375" customWidth="1"/>
    <col min="1047" max="1047" width="2.42578125" customWidth="1"/>
    <col min="1048" max="1048" width="7.140625" customWidth="1"/>
    <col min="1049" max="1049" width="3.28515625" bestFit="1" customWidth="1"/>
    <col min="1050" max="1052" width="4.7109375" customWidth="1"/>
    <col min="1053" max="1053" width="8.85546875" customWidth="1"/>
    <col min="1054" max="1057" width="6.85546875" customWidth="1"/>
    <col min="1058" max="1060" width="13.42578125" bestFit="1" customWidth="1"/>
    <col min="1061" max="1061" width="13.42578125" customWidth="1"/>
    <col min="1062" max="1062" width="11.85546875" bestFit="1" customWidth="1"/>
    <col min="1063" max="1063" width="14" bestFit="1" customWidth="1"/>
    <col min="1064" max="1064" width="15.140625" bestFit="1" customWidth="1"/>
    <col min="1065" max="1065" width="14.7109375" bestFit="1" customWidth="1"/>
    <col min="1066" max="1066" width="18.28515625" bestFit="1" customWidth="1"/>
    <col min="1067" max="1067" width="17.42578125" bestFit="1" customWidth="1"/>
    <col min="1068" max="1068" width="11.140625" bestFit="1" customWidth="1"/>
    <col min="1069" max="1069" width="17.85546875" bestFit="1" customWidth="1"/>
    <col min="1070" max="1070" width="18" bestFit="1" customWidth="1"/>
    <col min="1071" max="1071" width="14.28515625" bestFit="1" customWidth="1"/>
    <col min="1072" max="1072" width="15.28515625" bestFit="1" customWidth="1"/>
    <col min="1073" max="1073" width="16.28515625" bestFit="1" customWidth="1"/>
    <col min="1074" max="1074" width="18.28515625" bestFit="1" customWidth="1"/>
    <col min="1075" max="1075" width="17.28515625" bestFit="1" customWidth="1"/>
    <col min="1076" max="1076" width="16.42578125" bestFit="1" customWidth="1"/>
    <col min="1077" max="1077" width="10.28515625" bestFit="1" customWidth="1"/>
    <col min="1078" max="1078" width="17" bestFit="1" customWidth="1"/>
    <col min="1079" max="1079" width="17.140625" bestFit="1" customWidth="1"/>
    <col min="1080" max="1080" width="13.42578125" bestFit="1" customWidth="1"/>
    <col min="1081" max="1081" width="14.28515625" bestFit="1" customWidth="1"/>
    <col min="1082" max="1082" width="15.42578125" bestFit="1" customWidth="1"/>
    <col min="1083" max="1083" width="17.28515625" bestFit="1" customWidth="1"/>
    <col min="1084" max="1084" width="8.5703125" bestFit="1" customWidth="1"/>
    <col min="1085" max="1085" width="9.28515625" bestFit="1" customWidth="1"/>
    <col min="1086" max="1086" width="8.5703125" bestFit="1" customWidth="1"/>
    <col min="1281" max="1286" width="4.7109375" customWidth="1"/>
    <col min="1287" max="1287" width="2.42578125" customWidth="1"/>
    <col min="1288" max="1289" width="4.7109375" customWidth="1"/>
    <col min="1290" max="1290" width="2.42578125" customWidth="1"/>
    <col min="1291" max="1291" width="7.140625" customWidth="1"/>
    <col min="1292" max="1292" width="2.42578125" customWidth="1"/>
    <col min="1293" max="1293" width="4.85546875" customWidth="1"/>
    <col min="1294" max="1294" width="3.7109375" customWidth="1"/>
    <col min="1295" max="1295" width="4.85546875" customWidth="1"/>
    <col min="1296" max="1299" width="4.7109375" customWidth="1"/>
    <col min="1300" max="1300" width="2.42578125" customWidth="1"/>
    <col min="1301" max="1302" width="4.7109375" customWidth="1"/>
    <col min="1303" max="1303" width="2.42578125" customWidth="1"/>
    <col min="1304" max="1304" width="7.140625" customWidth="1"/>
    <col min="1305" max="1305" width="3.28515625" bestFit="1" customWidth="1"/>
    <col min="1306" max="1308" width="4.7109375" customWidth="1"/>
    <col min="1309" max="1309" width="8.85546875" customWidth="1"/>
    <col min="1310" max="1313" width="6.85546875" customWidth="1"/>
    <col min="1314" max="1316" width="13.42578125" bestFit="1" customWidth="1"/>
    <col min="1317" max="1317" width="13.42578125" customWidth="1"/>
    <col min="1318" max="1318" width="11.85546875" bestFit="1" customWidth="1"/>
    <col min="1319" max="1319" width="14" bestFit="1" customWidth="1"/>
    <col min="1320" max="1320" width="15.140625" bestFit="1" customWidth="1"/>
    <col min="1321" max="1321" width="14.7109375" bestFit="1" customWidth="1"/>
    <col min="1322" max="1322" width="18.28515625" bestFit="1" customWidth="1"/>
    <col min="1323" max="1323" width="17.42578125" bestFit="1" customWidth="1"/>
    <col min="1324" max="1324" width="11.140625" bestFit="1" customWidth="1"/>
    <col min="1325" max="1325" width="17.85546875" bestFit="1" customWidth="1"/>
    <col min="1326" max="1326" width="18" bestFit="1" customWidth="1"/>
    <col min="1327" max="1327" width="14.28515625" bestFit="1" customWidth="1"/>
    <col min="1328" max="1328" width="15.28515625" bestFit="1" customWidth="1"/>
    <col min="1329" max="1329" width="16.28515625" bestFit="1" customWidth="1"/>
    <col min="1330" max="1330" width="18.28515625" bestFit="1" customWidth="1"/>
    <col min="1331" max="1331" width="17.28515625" bestFit="1" customWidth="1"/>
    <col min="1332" max="1332" width="16.42578125" bestFit="1" customWidth="1"/>
    <col min="1333" max="1333" width="10.28515625" bestFit="1" customWidth="1"/>
    <col min="1334" max="1334" width="17" bestFit="1" customWidth="1"/>
    <col min="1335" max="1335" width="17.140625" bestFit="1" customWidth="1"/>
    <col min="1336" max="1336" width="13.42578125" bestFit="1" customWidth="1"/>
    <col min="1337" max="1337" width="14.28515625" bestFit="1" customWidth="1"/>
    <col min="1338" max="1338" width="15.42578125" bestFit="1" customWidth="1"/>
    <col min="1339" max="1339" width="17.28515625" bestFit="1" customWidth="1"/>
    <col min="1340" max="1340" width="8.5703125" bestFit="1" customWidth="1"/>
    <col min="1341" max="1341" width="9.28515625" bestFit="1" customWidth="1"/>
    <col min="1342" max="1342" width="8.5703125" bestFit="1" customWidth="1"/>
    <col min="1537" max="1542" width="4.7109375" customWidth="1"/>
    <col min="1543" max="1543" width="2.42578125" customWidth="1"/>
    <col min="1544" max="1545" width="4.7109375" customWidth="1"/>
    <col min="1546" max="1546" width="2.42578125" customWidth="1"/>
    <col min="1547" max="1547" width="7.140625" customWidth="1"/>
    <col min="1548" max="1548" width="2.42578125" customWidth="1"/>
    <col min="1549" max="1549" width="4.85546875" customWidth="1"/>
    <col min="1550" max="1550" width="3.7109375" customWidth="1"/>
    <col min="1551" max="1551" width="4.85546875" customWidth="1"/>
    <col min="1552" max="1555" width="4.7109375" customWidth="1"/>
    <col min="1556" max="1556" width="2.42578125" customWidth="1"/>
    <col min="1557" max="1558" width="4.7109375" customWidth="1"/>
    <col min="1559" max="1559" width="2.42578125" customWidth="1"/>
    <col min="1560" max="1560" width="7.140625" customWidth="1"/>
    <col min="1561" max="1561" width="3.28515625" bestFit="1" customWidth="1"/>
    <col min="1562" max="1564" width="4.7109375" customWidth="1"/>
    <col min="1565" max="1565" width="8.85546875" customWidth="1"/>
    <col min="1566" max="1569" width="6.85546875" customWidth="1"/>
    <col min="1570" max="1572" width="13.42578125" bestFit="1" customWidth="1"/>
    <col min="1573" max="1573" width="13.42578125" customWidth="1"/>
    <col min="1574" max="1574" width="11.85546875" bestFit="1" customWidth="1"/>
    <col min="1575" max="1575" width="14" bestFit="1" customWidth="1"/>
    <col min="1576" max="1576" width="15.140625" bestFit="1" customWidth="1"/>
    <col min="1577" max="1577" width="14.7109375" bestFit="1" customWidth="1"/>
    <col min="1578" max="1578" width="18.28515625" bestFit="1" customWidth="1"/>
    <col min="1579" max="1579" width="17.42578125" bestFit="1" customWidth="1"/>
    <col min="1580" max="1580" width="11.140625" bestFit="1" customWidth="1"/>
    <col min="1581" max="1581" width="17.85546875" bestFit="1" customWidth="1"/>
    <col min="1582" max="1582" width="18" bestFit="1" customWidth="1"/>
    <col min="1583" max="1583" width="14.28515625" bestFit="1" customWidth="1"/>
    <col min="1584" max="1584" width="15.28515625" bestFit="1" customWidth="1"/>
    <col min="1585" max="1585" width="16.28515625" bestFit="1" customWidth="1"/>
    <col min="1586" max="1586" width="18.28515625" bestFit="1" customWidth="1"/>
    <col min="1587" max="1587" width="17.28515625" bestFit="1" customWidth="1"/>
    <col min="1588" max="1588" width="16.42578125" bestFit="1" customWidth="1"/>
    <col min="1589" max="1589" width="10.28515625" bestFit="1" customWidth="1"/>
    <col min="1590" max="1590" width="17" bestFit="1" customWidth="1"/>
    <col min="1591" max="1591" width="17.140625" bestFit="1" customWidth="1"/>
    <col min="1592" max="1592" width="13.42578125" bestFit="1" customWidth="1"/>
    <col min="1593" max="1593" width="14.28515625" bestFit="1" customWidth="1"/>
    <col min="1594" max="1594" width="15.42578125" bestFit="1" customWidth="1"/>
    <col min="1595" max="1595" width="17.28515625" bestFit="1" customWidth="1"/>
    <col min="1596" max="1596" width="8.5703125" bestFit="1" customWidth="1"/>
    <col min="1597" max="1597" width="9.28515625" bestFit="1" customWidth="1"/>
    <col min="1598" max="1598" width="8.5703125" bestFit="1" customWidth="1"/>
    <col min="1793" max="1798" width="4.7109375" customWidth="1"/>
    <col min="1799" max="1799" width="2.42578125" customWidth="1"/>
    <col min="1800" max="1801" width="4.7109375" customWidth="1"/>
    <col min="1802" max="1802" width="2.42578125" customWidth="1"/>
    <col min="1803" max="1803" width="7.140625" customWidth="1"/>
    <col min="1804" max="1804" width="2.42578125" customWidth="1"/>
    <col min="1805" max="1805" width="4.85546875" customWidth="1"/>
    <col min="1806" max="1806" width="3.7109375" customWidth="1"/>
    <col min="1807" max="1807" width="4.85546875" customWidth="1"/>
    <col min="1808" max="1811" width="4.7109375" customWidth="1"/>
    <col min="1812" max="1812" width="2.42578125" customWidth="1"/>
    <col min="1813" max="1814" width="4.7109375" customWidth="1"/>
    <col min="1815" max="1815" width="2.42578125" customWidth="1"/>
    <col min="1816" max="1816" width="7.140625" customWidth="1"/>
    <col min="1817" max="1817" width="3.28515625" bestFit="1" customWidth="1"/>
    <col min="1818" max="1820" width="4.7109375" customWidth="1"/>
    <col min="1821" max="1821" width="8.85546875" customWidth="1"/>
    <col min="1822" max="1825" width="6.85546875" customWidth="1"/>
    <col min="1826" max="1828" width="13.42578125" bestFit="1" customWidth="1"/>
    <col min="1829" max="1829" width="13.42578125" customWidth="1"/>
    <col min="1830" max="1830" width="11.85546875" bestFit="1" customWidth="1"/>
    <col min="1831" max="1831" width="14" bestFit="1" customWidth="1"/>
    <col min="1832" max="1832" width="15.140625" bestFit="1" customWidth="1"/>
    <col min="1833" max="1833" width="14.7109375" bestFit="1" customWidth="1"/>
    <col min="1834" max="1834" width="18.28515625" bestFit="1" customWidth="1"/>
    <col min="1835" max="1835" width="17.42578125" bestFit="1" customWidth="1"/>
    <col min="1836" max="1836" width="11.140625" bestFit="1" customWidth="1"/>
    <col min="1837" max="1837" width="17.85546875" bestFit="1" customWidth="1"/>
    <col min="1838" max="1838" width="18" bestFit="1" customWidth="1"/>
    <col min="1839" max="1839" width="14.28515625" bestFit="1" customWidth="1"/>
    <col min="1840" max="1840" width="15.28515625" bestFit="1" customWidth="1"/>
    <col min="1841" max="1841" width="16.28515625" bestFit="1" customWidth="1"/>
    <col min="1842" max="1842" width="18.28515625" bestFit="1" customWidth="1"/>
    <col min="1843" max="1843" width="17.28515625" bestFit="1" customWidth="1"/>
    <col min="1844" max="1844" width="16.42578125" bestFit="1" customWidth="1"/>
    <col min="1845" max="1845" width="10.28515625" bestFit="1" customWidth="1"/>
    <col min="1846" max="1846" width="17" bestFit="1" customWidth="1"/>
    <col min="1847" max="1847" width="17.140625" bestFit="1" customWidth="1"/>
    <col min="1848" max="1848" width="13.42578125" bestFit="1" customWidth="1"/>
    <col min="1849" max="1849" width="14.28515625" bestFit="1" customWidth="1"/>
    <col min="1850" max="1850" width="15.42578125" bestFit="1" customWidth="1"/>
    <col min="1851" max="1851" width="17.28515625" bestFit="1" customWidth="1"/>
    <col min="1852" max="1852" width="8.5703125" bestFit="1" customWidth="1"/>
    <col min="1853" max="1853" width="9.28515625" bestFit="1" customWidth="1"/>
    <col min="1854" max="1854" width="8.5703125" bestFit="1" customWidth="1"/>
    <col min="2049" max="2054" width="4.7109375" customWidth="1"/>
    <col min="2055" max="2055" width="2.42578125" customWidth="1"/>
    <col min="2056" max="2057" width="4.7109375" customWidth="1"/>
    <col min="2058" max="2058" width="2.42578125" customWidth="1"/>
    <col min="2059" max="2059" width="7.140625" customWidth="1"/>
    <col min="2060" max="2060" width="2.42578125" customWidth="1"/>
    <col min="2061" max="2061" width="4.85546875" customWidth="1"/>
    <col min="2062" max="2062" width="3.7109375" customWidth="1"/>
    <col min="2063" max="2063" width="4.85546875" customWidth="1"/>
    <col min="2064" max="2067" width="4.7109375" customWidth="1"/>
    <col min="2068" max="2068" width="2.42578125" customWidth="1"/>
    <col min="2069" max="2070" width="4.7109375" customWidth="1"/>
    <col min="2071" max="2071" width="2.42578125" customWidth="1"/>
    <col min="2072" max="2072" width="7.140625" customWidth="1"/>
    <col min="2073" max="2073" width="3.28515625" bestFit="1" customWidth="1"/>
    <col min="2074" max="2076" width="4.7109375" customWidth="1"/>
    <col min="2077" max="2077" width="8.85546875" customWidth="1"/>
    <col min="2078" max="2081" width="6.85546875" customWidth="1"/>
    <col min="2082" max="2084" width="13.42578125" bestFit="1" customWidth="1"/>
    <col min="2085" max="2085" width="13.42578125" customWidth="1"/>
    <col min="2086" max="2086" width="11.85546875" bestFit="1" customWidth="1"/>
    <col min="2087" max="2087" width="14" bestFit="1" customWidth="1"/>
    <col min="2088" max="2088" width="15.140625" bestFit="1" customWidth="1"/>
    <col min="2089" max="2089" width="14.7109375" bestFit="1" customWidth="1"/>
    <col min="2090" max="2090" width="18.28515625" bestFit="1" customWidth="1"/>
    <col min="2091" max="2091" width="17.42578125" bestFit="1" customWidth="1"/>
    <col min="2092" max="2092" width="11.140625" bestFit="1" customWidth="1"/>
    <col min="2093" max="2093" width="17.85546875" bestFit="1" customWidth="1"/>
    <col min="2094" max="2094" width="18" bestFit="1" customWidth="1"/>
    <col min="2095" max="2095" width="14.28515625" bestFit="1" customWidth="1"/>
    <col min="2096" max="2096" width="15.28515625" bestFit="1" customWidth="1"/>
    <col min="2097" max="2097" width="16.28515625" bestFit="1" customWidth="1"/>
    <col min="2098" max="2098" width="18.28515625" bestFit="1" customWidth="1"/>
    <col min="2099" max="2099" width="17.28515625" bestFit="1" customWidth="1"/>
    <col min="2100" max="2100" width="16.42578125" bestFit="1" customWidth="1"/>
    <col min="2101" max="2101" width="10.28515625" bestFit="1" customWidth="1"/>
    <col min="2102" max="2102" width="17" bestFit="1" customWidth="1"/>
    <col min="2103" max="2103" width="17.140625" bestFit="1" customWidth="1"/>
    <col min="2104" max="2104" width="13.42578125" bestFit="1" customWidth="1"/>
    <col min="2105" max="2105" width="14.28515625" bestFit="1" customWidth="1"/>
    <col min="2106" max="2106" width="15.42578125" bestFit="1" customWidth="1"/>
    <col min="2107" max="2107" width="17.28515625" bestFit="1" customWidth="1"/>
    <col min="2108" max="2108" width="8.5703125" bestFit="1" customWidth="1"/>
    <col min="2109" max="2109" width="9.28515625" bestFit="1" customWidth="1"/>
    <col min="2110" max="2110" width="8.5703125" bestFit="1" customWidth="1"/>
    <col min="2305" max="2310" width="4.7109375" customWidth="1"/>
    <col min="2311" max="2311" width="2.42578125" customWidth="1"/>
    <col min="2312" max="2313" width="4.7109375" customWidth="1"/>
    <col min="2314" max="2314" width="2.42578125" customWidth="1"/>
    <col min="2315" max="2315" width="7.140625" customWidth="1"/>
    <col min="2316" max="2316" width="2.42578125" customWidth="1"/>
    <col min="2317" max="2317" width="4.85546875" customWidth="1"/>
    <col min="2318" max="2318" width="3.7109375" customWidth="1"/>
    <col min="2319" max="2319" width="4.85546875" customWidth="1"/>
    <col min="2320" max="2323" width="4.7109375" customWidth="1"/>
    <col min="2324" max="2324" width="2.42578125" customWidth="1"/>
    <col min="2325" max="2326" width="4.7109375" customWidth="1"/>
    <col min="2327" max="2327" width="2.42578125" customWidth="1"/>
    <col min="2328" max="2328" width="7.140625" customWidth="1"/>
    <col min="2329" max="2329" width="3.28515625" bestFit="1" customWidth="1"/>
    <col min="2330" max="2332" width="4.7109375" customWidth="1"/>
    <col min="2333" max="2333" width="8.85546875" customWidth="1"/>
    <col min="2334" max="2337" width="6.85546875" customWidth="1"/>
    <col min="2338" max="2340" width="13.42578125" bestFit="1" customWidth="1"/>
    <col min="2341" max="2341" width="13.42578125" customWidth="1"/>
    <col min="2342" max="2342" width="11.85546875" bestFit="1" customWidth="1"/>
    <col min="2343" max="2343" width="14" bestFit="1" customWidth="1"/>
    <col min="2344" max="2344" width="15.140625" bestFit="1" customWidth="1"/>
    <col min="2345" max="2345" width="14.7109375" bestFit="1" customWidth="1"/>
    <col min="2346" max="2346" width="18.28515625" bestFit="1" customWidth="1"/>
    <col min="2347" max="2347" width="17.42578125" bestFit="1" customWidth="1"/>
    <col min="2348" max="2348" width="11.140625" bestFit="1" customWidth="1"/>
    <col min="2349" max="2349" width="17.85546875" bestFit="1" customWidth="1"/>
    <col min="2350" max="2350" width="18" bestFit="1" customWidth="1"/>
    <col min="2351" max="2351" width="14.28515625" bestFit="1" customWidth="1"/>
    <col min="2352" max="2352" width="15.28515625" bestFit="1" customWidth="1"/>
    <col min="2353" max="2353" width="16.28515625" bestFit="1" customWidth="1"/>
    <col min="2354" max="2354" width="18.28515625" bestFit="1" customWidth="1"/>
    <col min="2355" max="2355" width="17.28515625" bestFit="1" customWidth="1"/>
    <col min="2356" max="2356" width="16.42578125" bestFit="1" customWidth="1"/>
    <col min="2357" max="2357" width="10.28515625" bestFit="1" customWidth="1"/>
    <col min="2358" max="2358" width="17" bestFit="1" customWidth="1"/>
    <col min="2359" max="2359" width="17.140625" bestFit="1" customWidth="1"/>
    <col min="2360" max="2360" width="13.42578125" bestFit="1" customWidth="1"/>
    <col min="2361" max="2361" width="14.28515625" bestFit="1" customWidth="1"/>
    <col min="2362" max="2362" width="15.42578125" bestFit="1" customWidth="1"/>
    <col min="2363" max="2363" width="17.28515625" bestFit="1" customWidth="1"/>
    <col min="2364" max="2364" width="8.5703125" bestFit="1" customWidth="1"/>
    <col min="2365" max="2365" width="9.28515625" bestFit="1" customWidth="1"/>
    <col min="2366" max="2366" width="8.5703125" bestFit="1" customWidth="1"/>
    <col min="2561" max="2566" width="4.7109375" customWidth="1"/>
    <col min="2567" max="2567" width="2.42578125" customWidth="1"/>
    <col min="2568" max="2569" width="4.7109375" customWidth="1"/>
    <col min="2570" max="2570" width="2.42578125" customWidth="1"/>
    <col min="2571" max="2571" width="7.140625" customWidth="1"/>
    <col min="2572" max="2572" width="2.42578125" customWidth="1"/>
    <col min="2573" max="2573" width="4.85546875" customWidth="1"/>
    <col min="2574" max="2574" width="3.7109375" customWidth="1"/>
    <col min="2575" max="2575" width="4.85546875" customWidth="1"/>
    <col min="2576" max="2579" width="4.7109375" customWidth="1"/>
    <col min="2580" max="2580" width="2.42578125" customWidth="1"/>
    <col min="2581" max="2582" width="4.7109375" customWidth="1"/>
    <col min="2583" max="2583" width="2.42578125" customWidth="1"/>
    <col min="2584" max="2584" width="7.140625" customWidth="1"/>
    <col min="2585" max="2585" width="3.28515625" bestFit="1" customWidth="1"/>
    <col min="2586" max="2588" width="4.7109375" customWidth="1"/>
    <col min="2589" max="2589" width="8.85546875" customWidth="1"/>
    <col min="2590" max="2593" width="6.85546875" customWidth="1"/>
    <col min="2594" max="2596" width="13.42578125" bestFit="1" customWidth="1"/>
    <col min="2597" max="2597" width="13.42578125" customWidth="1"/>
    <col min="2598" max="2598" width="11.85546875" bestFit="1" customWidth="1"/>
    <col min="2599" max="2599" width="14" bestFit="1" customWidth="1"/>
    <col min="2600" max="2600" width="15.140625" bestFit="1" customWidth="1"/>
    <col min="2601" max="2601" width="14.7109375" bestFit="1" customWidth="1"/>
    <col min="2602" max="2602" width="18.28515625" bestFit="1" customWidth="1"/>
    <col min="2603" max="2603" width="17.42578125" bestFit="1" customWidth="1"/>
    <col min="2604" max="2604" width="11.140625" bestFit="1" customWidth="1"/>
    <col min="2605" max="2605" width="17.85546875" bestFit="1" customWidth="1"/>
    <col min="2606" max="2606" width="18" bestFit="1" customWidth="1"/>
    <col min="2607" max="2607" width="14.28515625" bestFit="1" customWidth="1"/>
    <col min="2608" max="2608" width="15.28515625" bestFit="1" customWidth="1"/>
    <col min="2609" max="2609" width="16.28515625" bestFit="1" customWidth="1"/>
    <col min="2610" max="2610" width="18.28515625" bestFit="1" customWidth="1"/>
    <col min="2611" max="2611" width="17.28515625" bestFit="1" customWidth="1"/>
    <col min="2612" max="2612" width="16.42578125" bestFit="1" customWidth="1"/>
    <col min="2613" max="2613" width="10.28515625" bestFit="1" customWidth="1"/>
    <col min="2614" max="2614" width="17" bestFit="1" customWidth="1"/>
    <col min="2615" max="2615" width="17.140625" bestFit="1" customWidth="1"/>
    <col min="2616" max="2616" width="13.42578125" bestFit="1" customWidth="1"/>
    <col min="2617" max="2617" width="14.28515625" bestFit="1" customWidth="1"/>
    <col min="2618" max="2618" width="15.42578125" bestFit="1" customWidth="1"/>
    <col min="2619" max="2619" width="17.28515625" bestFit="1" customWidth="1"/>
    <col min="2620" max="2620" width="8.5703125" bestFit="1" customWidth="1"/>
    <col min="2621" max="2621" width="9.28515625" bestFit="1" customWidth="1"/>
    <col min="2622" max="2622" width="8.5703125" bestFit="1" customWidth="1"/>
    <col min="2817" max="2822" width="4.7109375" customWidth="1"/>
    <col min="2823" max="2823" width="2.42578125" customWidth="1"/>
    <col min="2824" max="2825" width="4.7109375" customWidth="1"/>
    <col min="2826" max="2826" width="2.42578125" customWidth="1"/>
    <col min="2827" max="2827" width="7.140625" customWidth="1"/>
    <col min="2828" max="2828" width="2.42578125" customWidth="1"/>
    <col min="2829" max="2829" width="4.85546875" customWidth="1"/>
    <col min="2830" max="2830" width="3.7109375" customWidth="1"/>
    <col min="2831" max="2831" width="4.85546875" customWidth="1"/>
    <col min="2832" max="2835" width="4.7109375" customWidth="1"/>
    <col min="2836" max="2836" width="2.42578125" customWidth="1"/>
    <col min="2837" max="2838" width="4.7109375" customWidth="1"/>
    <col min="2839" max="2839" width="2.42578125" customWidth="1"/>
    <col min="2840" max="2840" width="7.140625" customWidth="1"/>
    <col min="2841" max="2841" width="3.28515625" bestFit="1" customWidth="1"/>
    <col min="2842" max="2844" width="4.7109375" customWidth="1"/>
    <col min="2845" max="2845" width="8.85546875" customWidth="1"/>
    <col min="2846" max="2849" width="6.85546875" customWidth="1"/>
    <col min="2850" max="2852" width="13.42578125" bestFit="1" customWidth="1"/>
    <col min="2853" max="2853" width="13.42578125" customWidth="1"/>
    <col min="2854" max="2854" width="11.85546875" bestFit="1" customWidth="1"/>
    <col min="2855" max="2855" width="14" bestFit="1" customWidth="1"/>
    <col min="2856" max="2856" width="15.140625" bestFit="1" customWidth="1"/>
    <col min="2857" max="2857" width="14.7109375" bestFit="1" customWidth="1"/>
    <col min="2858" max="2858" width="18.28515625" bestFit="1" customWidth="1"/>
    <col min="2859" max="2859" width="17.42578125" bestFit="1" customWidth="1"/>
    <col min="2860" max="2860" width="11.140625" bestFit="1" customWidth="1"/>
    <col min="2861" max="2861" width="17.85546875" bestFit="1" customWidth="1"/>
    <col min="2862" max="2862" width="18" bestFit="1" customWidth="1"/>
    <col min="2863" max="2863" width="14.28515625" bestFit="1" customWidth="1"/>
    <col min="2864" max="2864" width="15.28515625" bestFit="1" customWidth="1"/>
    <col min="2865" max="2865" width="16.28515625" bestFit="1" customWidth="1"/>
    <col min="2866" max="2866" width="18.28515625" bestFit="1" customWidth="1"/>
    <col min="2867" max="2867" width="17.28515625" bestFit="1" customWidth="1"/>
    <col min="2868" max="2868" width="16.42578125" bestFit="1" customWidth="1"/>
    <col min="2869" max="2869" width="10.28515625" bestFit="1" customWidth="1"/>
    <col min="2870" max="2870" width="17" bestFit="1" customWidth="1"/>
    <col min="2871" max="2871" width="17.140625" bestFit="1" customWidth="1"/>
    <col min="2872" max="2872" width="13.42578125" bestFit="1" customWidth="1"/>
    <col min="2873" max="2873" width="14.28515625" bestFit="1" customWidth="1"/>
    <col min="2874" max="2874" width="15.42578125" bestFit="1" customWidth="1"/>
    <col min="2875" max="2875" width="17.28515625" bestFit="1" customWidth="1"/>
    <col min="2876" max="2876" width="8.5703125" bestFit="1" customWidth="1"/>
    <col min="2877" max="2877" width="9.28515625" bestFit="1" customWidth="1"/>
    <col min="2878" max="2878" width="8.5703125" bestFit="1" customWidth="1"/>
    <col min="3073" max="3078" width="4.7109375" customWidth="1"/>
    <col min="3079" max="3079" width="2.42578125" customWidth="1"/>
    <col min="3080" max="3081" width="4.7109375" customWidth="1"/>
    <col min="3082" max="3082" width="2.42578125" customWidth="1"/>
    <col min="3083" max="3083" width="7.140625" customWidth="1"/>
    <col min="3084" max="3084" width="2.42578125" customWidth="1"/>
    <col min="3085" max="3085" width="4.85546875" customWidth="1"/>
    <col min="3086" max="3086" width="3.7109375" customWidth="1"/>
    <col min="3087" max="3087" width="4.85546875" customWidth="1"/>
    <col min="3088" max="3091" width="4.7109375" customWidth="1"/>
    <col min="3092" max="3092" width="2.42578125" customWidth="1"/>
    <col min="3093" max="3094" width="4.7109375" customWidth="1"/>
    <col min="3095" max="3095" width="2.42578125" customWidth="1"/>
    <col min="3096" max="3096" width="7.140625" customWidth="1"/>
    <col min="3097" max="3097" width="3.28515625" bestFit="1" customWidth="1"/>
    <col min="3098" max="3100" width="4.7109375" customWidth="1"/>
    <col min="3101" max="3101" width="8.85546875" customWidth="1"/>
    <col min="3102" max="3105" width="6.85546875" customWidth="1"/>
    <col min="3106" max="3108" width="13.42578125" bestFit="1" customWidth="1"/>
    <col min="3109" max="3109" width="13.42578125" customWidth="1"/>
    <col min="3110" max="3110" width="11.85546875" bestFit="1" customWidth="1"/>
    <col min="3111" max="3111" width="14" bestFit="1" customWidth="1"/>
    <col min="3112" max="3112" width="15.140625" bestFit="1" customWidth="1"/>
    <col min="3113" max="3113" width="14.7109375" bestFit="1" customWidth="1"/>
    <col min="3114" max="3114" width="18.28515625" bestFit="1" customWidth="1"/>
    <col min="3115" max="3115" width="17.42578125" bestFit="1" customWidth="1"/>
    <col min="3116" max="3116" width="11.140625" bestFit="1" customWidth="1"/>
    <col min="3117" max="3117" width="17.85546875" bestFit="1" customWidth="1"/>
    <col min="3118" max="3118" width="18" bestFit="1" customWidth="1"/>
    <col min="3119" max="3119" width="14.28515625" bestFit="1" customWidth="1"/>
    <col min="3120" max="3120" width="15.28515625" bestFit="1" customWidth="1"/>
    <col min="3121" max="3121" width="16.28515625" bestFit="1" customWidth="1"/>
    <col min="3122" max="3122" width="18.28515625" bestFit="1" customWidth="1"/>
    <col min="3123" max="3123" width="17.28515625" bestFit="1" customWidth="1"/>
    <col min="3124" max="3124" width="16.42578125" bestFit="1" customWidth="1"/>
    <col min="3125" max="3125" width="10.28515625" bestFit="1" customWidth="1"/>
    <col min="3126" max="3126" width="17" bestFit="1" customWidth="1"/>
    <col min="3127" max="3127" width="17.140625" bestFit="1" customWidth="1"/>
    <col min="3128" max="3128" width="13.42578125" bestFit="1" customWidth="1"/>
    <col min="3129" max="3129" width="14.28515625" bestFit="1" customWidth="1"/>
    <col min="3130" max="3130" width="15.42578125" bestFit="1" customWidth="1"/>
    <col min="3131" max="3131" width="17.28515625" bestFit="1" customWidth="1"/>
    <col min="3132" max="3132" width="8.5703125" bestFit="1" customWidth="1"/>
    <col min="3133" max="3133" width="9.28515625" bestFit="1" customWidth="1"/>
    <col min="3134" max="3134" width="8.5703125" bestFit="1" customWidth="1"/>
    <col min="3329" max="3334" width="4.7109375" customWidth="1"/>
    <col min="3335" max="3335" width="2.42578125" customWidth="1"/>
    <col min="3336" max="3337" width="4.7109375" customWidth="1"/>
    <col min="3338" max="3338" width="2.42578125" customWidth="1"/>
    <col min="3339" max="3339" width="7.140625" customWidth="1"/>
    <col min="3340" max="3340" width="2.42578125" customWidth="1"/>
    <col min="3341" max="3341" width="4.85546875" customWidth="1"/>
    <col min="3342" max="3342" width="3.7109375" customWidth="1"/>
    <col min="3343" max="3343" width="4.85546875" customWidth="1"/>
    <col min="3344" max="3347" width="4.7109375" customWidth="1"/>
    <col min="3348" max="3348" width="2.42578125" customWidth="1"/>
    <col min="3349" max="3350" width="4.7109375" customWidth="1"/>
    <col min="3351" max="3351" width="2.42578125" customWidth="1"/>
    <col min="3352" max="3352" width="7.140625" customWidth="1"/>
    <col min="3353" max="3353" width="3.28515625" bestFit="1" customWidth="1"/>
    <col min="3354" max="3356" width="4.7109375" customWidth="1"/>
    <col min="3357" max="3357" width="8.85546875" customWidth="1"/>
    <col min="3358" max="3361" width="6.85546875" customWidth="1"/>
    <col min="3362" max="3364" width="13.42578125" bestFit="1" customWidth="1"/>
    <col min="3365" max="3365" width="13.42578125" customWidth="1"/>
    <col min="3366" max="3366" width="11.85546875" bestFit="1" customWidth="1"/>
    <col min="3367" max="3367" width="14" bestFit="1" customWidth="1"/>
    <col min="3368" max="3368" width="15.140625" bestFit="1" customWidth="1"/>
    <col min="3369" max="3369" width="14.7109375" bestFit="1" customWidth="1"/>
    <col min="3370" max="3370" width="18.28515625" bestFit="1" customWidth="1"/>
    <col min="3371" max="3371" width="17.42578125" bestFit="1" customWidth="1"/>
    <col min="3372" max="3372" width="11.140625" bestFit="1" customWidth="1"/>
    <col min="3373" max="3373" width="17.85546875" bestFit="1" customWidth="1"/>
    <col min="3374" max="3374" width="18" bestFit="1" customWidth="1"/>
    <col min="3375" max="3375" width="14.28515625" bestFit="1" customWidth="1"/>
    <col min="3376" max="3376" width="15.28515625" bestFit="1" customWidth="1"/>
    <col min="3377" max="3377" width="16.28515625" bestFit="1" customWidth="1"/>
    <col min="3378" max="3378" width="18.28515625" bestFit="1" customWidth="1"/>
    <col min="3379" max="3379" width="17.28515625" bestFit="1" customWidth="1"/>
    <col min="3380" max="3380" width="16.42578125" bestFit="1" customWidth="1"/>
    <col min="3381" max="3381" width="10.28515625" bestFit="1" customWidth="1"/>
    <col min="3382" max="3382" width="17" bestFit="1" customWidth="1"/>
    <col min="3383" max="3383" width="17.140625" bestFit="1" customWidth="1"/>
    <col min="3384" max="3384" width="13.42578125" bestFit="1" customWidth="1"/>
    <col min="3385" max="3385" width="14.28515625" bestFit="1" customWidth="1"/>
    <col min="3386" max="3386" width="15.42578125" bestFit="1" customWidth="1"/>
    <col min="3387" max="3387" width="17.28515625" bestFit="1" customWidth="1"/>
    <col min="3388" max="3388" width="8.5703125" bestFit="1" customWidth="1"/>
    <col min="3389" max="3389" width="9.28515625" bestFit="1" customWidth="1"/>
    <col min="3390" max="3390" width="8.5703125" bestFit="1" customWidth="1"/>
    <col min="3585" max="3590" width="4.7109375" customWidth="1"/>
    <col min="3591" max="3591" width="2.42578125" customWidth="1"/>
    <col min="3592" max="3593" width="4.7109375" customWidth="1"/>
    <col min="3594" max="3594" width="2.42578125" customWidth="1"/>
    <col min="3595" max="3595" width="7.140625" customWidth="1"/>
    <col min="3596" max="3596" width="2.42578125" customWidth="1"/>
    <col min="3597" max="3597" width="4.85546875" customWidth="1"/>
    <col min="3598" max="3598" width="3.7109375" customWidth="1"/>
    <col min="3599" max="3599" width="4.85546875" customWidth="1"/>
    <col min="3600" max="3603" width="4.7109375" customWidth="1"/>
    <col min="3604" max="3604" width="2.42578125" customWidth="1"/>
    <col min="3605" max="3606" width="4.7109375" customWidth="1"/>
    <col min="3607" max="3607" width="2.42578125" customWidth="1"/>
    <col min="3608" max="3608" width="7.140625" customWidth="1"/>
    <col min="3609" max="3609" width="3.28515625" bestFit="1" customWidth="1"/>
    <col min="3610" max="3612" width="4.7109375" customWidth="1"/>
    <col min="3613" max="3613" width="8.85546875" customWidth="1"/>
    <col min="3614" max="3617" width="6.85546875" customWidth="1"/>
    <col min="3618" max="3620" width="13.42578125" bestFit="1" customWidth="1"/>
    <col min="3621" max="3621" width="13.42578125" customWidth="1"/>
    <col min="3622" max="3622" width="11.85546875" bestFit="1" customWidth="1"/>
    <col min="3623" max="3623" width="14" bestFit="1" customWidth="1"/>
    <col min="3624" max="3624" width="15.140625" bestFit="1" customWidth="1"/>
    <col min="3625" max="3625" width="14.7109375" bestFit="1" customWidth="1"/>
    <col min="3626" max="3626" width="18.28515625" bestFit="1" customWidth="1"/>
    <col min="3627" max="3627" width="17.42578125" bestFit="1" customWidth="1"/>
    <col min="3628" max="3628" width="11.140625" bestFit="1" customWidth="1"/>
    <col min="3629" max="3629" width="17.85546875" bestFit="1" customWidth="1"/>
    <col min="3630" max="3630" width="18" bestFit="1" customWidth="1"/>
    <col min="3631" max="3631" width="14.28515625" bestFit="1" customWidth="1"/>
    <col min="3632" max="3632" width="15.28515625" bestFit="1" customWidth="1"/>
    <col min="3633" max="3633" width="16.28515625" bestFit="1" customWidth="1"/>
    <col min="3634" max="3634" width="18.28515625" bestFit="1" customWidth="1"/>
    <col min="3635" max="3635" width="17.28515625" bestFit="1" customWidth="1"/>
    <col min="3636" max="3636" width="16.42578125" bestFit="1" customWidth="1"/>
    <col min="3637" max="3637" width="10.28515625" bestFit="1" customWidth="1"/>
    <col min="3638" max="3638" width="17" bestFit="1" customWidth="1"/>
    <col min="3639" max="3639" width="17.140625" bestFit="1" customWidth="1"/>
    <col min="3640" max="3640" width="13.42578125" bestFit="1" customWidth="1"/>
    <col min="3641" max="3641" width="14.28515625" bestFit="1" customWidth="1"/>
    <col min="3642" max="3642" width="15.42578125" bestFit="1" customWidth="1"/>
    <col min="3643" max="3643" width="17.28515625" bestFit="1" customWidth="1"/>
    <col min="3644" max="3644" width="8.5703125" bestFit="1" customWidth="1"/>
    <col min="3645" max="3645" width="9.28515625" bestFit="1" customWidth="1"/>
    <col min="3646" max="3646" width="8.5703125" bestFit="1" customWidth="1"/>
    <col min="3841" max="3846" width="4.7109375" customWidth="1"/>
    <col min="3847" max="3847" width="2.42578125" customWidth="1"/>
    <col min="3848" max="3849" width="4.7109375" customWidth="1"/>
    <col min="3850" max="3850" width="2.42578125" customWidth="1"/>
    <col min="3851" max="3851" width="7.140625" customWidth="1"/>
    <col min="3852" max="3852" width="2.42578125" customWidth="1"/>
    <col min="3853" max="3853" width="4.85546875" customWidth="1"/>
    <col min="3854" max="3854" width="3.7109375" customWidth="1"/>
    <col min="3855" max="3855" width="4.85546875" customWidth="1"/>
    <col min="3856" max="3859" width="4.7109375" customWidth="1"/>
    <col min="3860" max="3860" width="2.42578125" customWidth="1"/>
    <col min="3861" max="3862" width="4.7109375" customWidth="1"/>
    <col min="3863" max="3863" width="2.42578125" customWidth="1"/>
    <col min="3864" max="3864" width="7.140625" customWidth="1"/>
    <col min="3865" max="3865" width="3.28515625" bestFit="1" customWidth="1"/>
    <col min="3866" max="3868" width="4.7109375" customWidth="1"/>
    <col min="3869" max="3869" width="8.85546875" customWidth="1"/>
    <col min="3870" max="3873" width="6.85546875" customWidth="1"/>
    <col min="3874" max="3876" width="13.42578125" bestFit="1" customWidth="1"/>
    <col min="3877" max="3877" width="13.42578125" customWidth="1"/>
    <col min="3878" max="3878" width="11.85546875" bestFit="1" customWidth="1"/>
    <col min="3879" max="3879" width="14" bestFit="1" customWidth="1"/>
    <col min="3880" max="3880" width="15.140625" bestFit="1" customWidth="1"/>
    <col min="3881" max="3881" width="14.7109375" bestFit="1" customWidth="1"/>
    <col min="3882" max="3882" width="18.28515625" bestFit="1" customWidth="1"/>
    <col min="3883" max="3883" width="17.42578125" bestFit="1" customWidth="1"/>
    <col min="3884" max="3884" width="11.140625" bestFit="1" customWidth="1"/>
    <col min="3885" max="3885" width="17.85546875" bestFit="1" customWidth="1"/>
    <col min="3886" max="3886" width="18" bestFit="1" customWidth="1"/>
    <col min="3887" max="3887" width="14.28515625" bestFit="1" customWidth="1"/>
    <col min="3888" max="3888" width="15.28515625" bestFit="1" customWidth="1"/>
    <col min="3889" max="3889" width="16.28515625" bestFit="1" customWidth="1"/>
    <col min="3890" max="3890" width="18.28515625" bestFit="1" customWidth="1"/>
    <col min="3891" max="3891" width="17.28515625" bestFit="1" customWidth="1"/>
    <col min="3892" max="3892" width="16.42578125" bestFit="1" customWidth="1"/>
    <col min="3893" max="3893" width="10.28515625" bestFit="1" customWidth="1"/>
    <col min="3894" max="3894" width="17" bestFit="1" customWidth="1"/>
    <col min="3895" max="3895" width="17.140625" bestFit="1" customWidth="1"/>
    <col min="3896" max="3896" width="13.42578125" bestFit="1" customWidth="1"/>
    <col min="3897" max="3897" width="14.28515625" bestFit="1" customWidth="1"/>
    <col min="3898" max="3898" width="15.42578125" bestFit="1" customWidth="1"/>
    <col min="3899" max="3899" width="17.28515625" bestFit="1" customWidth="1"/>
    <col min="3900" max="3900" width="8.5703125" bestFit="1" customWidth="1"/>
    <col min="3901" max="3901" width="9.28515625" bestFit="1" customWidth="1"/>
    <col min="3902" max="3902" width="8.5703125" bestFit="1" customWidth="1"/>
    <col min="4097" max="4102" width="4.7109375" customWidth="1"/>
    <col min="4103" max="4103" width="2.42578125" customWidth="1"/>
    <col min="4104" max="4105" width="4.7109375" customWidth="1"/>
    <col min="4106" max="4106" width="2.42578125" customWidth="1"/>
    <col min="4107" max="4107" width="7.140625" customWidth="1"/>
    <col min="4108" max="4108" width="2.42578125" customWidth="1"/>
    <col min="4109" max="4109" width="4.85546875" customWidth="1"/>
    <col min="4110" max="4110" width="3.7109375" customWidth="1"/>
    <col min="4111" max="4111" width="4.85546875" customWidth="1"/>
    <col min="4112" max="4115" width="4.7109375" customWidth="1"/>
    <col min="4116" max="4116" width="2.42578125" customWidth="1"/>
    <col min="4117" max="4118" width="4.7109375" customWidth="1"/>
    <col min="4119" max="4119" width="2.42578125" customWidth="1"/>
    <col min="4120" max="4120" width="7.140625" customWidth="1"/>
    <col min="4121" max="4121" width="3.28515625" bestFit="1" customWidth="1"/>
    <col min="4122" max="4124" width="4.7109375" customWidth="1"/>
    <col min="4125" max="4125" width="8.85546875" customWidth="1"/>
    <col min="4126" max="4129" width="6.85546875" customWidth="1"/>
    <col min="4130" max="4132" width="13.42578125" bestFit="1" customWidth="1"/>
    <col min="4133" max="4133" width="13.42578125" customWidth="1"/>
    <col min="4134" max="4134" width="11.85546875" bestFit="1" customWidth="1"/>
    <col min="4135" max="4135" width="14" bestFit="1" customWidth="1"/>
    <col min="4136" max="4136" width="15.140625" bestFit="1" customWidth="1"/>
    <col min="4137" max="4137" width="14.7109375" bestFit="1" customWidth="1"/>
    <col min="4138" max="4138" width="18.28515625" bestFit="1" customWidth="1"/>
    <col min="4139" max="4139" width="17.42578125" bestFit="1" customWidth="1"/>
    <col min="4140" max="4140" width="11.140625" bestFit="1" customWidth="1"/>
    <col min="4141" max="4141" width="17.85546875" bestFit="1" customWidth="1"/>
    <col min="4142" max="4142" width="18" bestFit="1" customWidth="1"/>
    <col min="4143" max="4143" width="14.28515625" bestFit="1" customWidth="1"/>
    <col min="4144" max="4144" width="15.28515625" bestFit="1" customWidth="1"/>
    <col min="4145" max="4145" width="16.28515625" bestFit="1" customWidth="1"/>
    <col min="4146" max="4146" width="18.28515625" bestFit="1" customWidth="1"/>
    <col min="4147" max="4147" width="17.28515625" bestFit="1" customWidth="1"/>
    <col min="4148" max="4148" width="16.42578125" bestFit="1" customWidth="1"/>
    <col min="4149" max="4149" width="10.28515625" bestFit="1" customWidth="1"/>
    <col min="4150" max="4150" width="17" bestFit="1" customWidth="1"/>
    <col min="4151" max="4151" width="17.140625" bestFit="1" customWidth="1"/>
    <col min="4152" max="4152" width="13.42578125" bestFit="1" customWidth="1"/>
    <col min="4153" max="4153" width="14.28515625" bestFit="1" customWidth="1"/>
    <col min="4154" max="4154" width="15.42578125" bestFit="1" customWidth="1"/>
    <col min="4155" max="4155" width="17.28515625" bestFit="1" customWidth="1"/>
    <col min="4156" max="4156" width="8.5703125" bestFit="1" customWidth="1"/>
    <col min="4157" max="4157" width="9.28515625" bestFit="1" customWidth="1"/>
    <col min="4158" max="4158" width="8.5703125" bestFit="1" customWidth="1"/>
    <col min="4353" max="4358" width="4.7109375" customWidth="1"/>
    <col min="4359" max="4359" width="2.42578125" customWidth="1"/>
    <col min="4360" max="4361" width="4.7109375" customWidth="1"/>
    <col min="4362" max="4362" width="2.42578125" customWidth="1"/>
    <col min="4363" max="4363" width="7.140625" customWidth="1"/>
    <col min="4364" max="4364" width="2.42578125" customWidth="1"/>
    <col min="4365" max="4365" width="4.85546875" customWidth="1"/>
    <col min="4366" max="4366" width="3.7109375" customWidth="1"/>
    <col min="4367" max="4367" width="4.85546875" customWidth="1"/>
    <col min="4368" max="4371" width="4.7109375" customWidth="1"/>
    <col min="4372" max="4372" width="2.42578125" customWidth="1"/>
    <col min="4373" max="4374" width="4.7109375" customWidth="1"/>
    <col min="4375" max="4375" width="2.42578125" customWidth="1"/>
    <col min="4376" max="4376" width="7.140625" customWidth="1"/>
    <col min="4377" max="4377" width="3.28515625" bestFit="1" customWidth="1"/>
    <col min="4378" max="4380" width="4.7109375" customWidth="1"/>
    <col min="4381" max="4381" width="8.85546875" customWidth="1"/>
    <col min="4382" max="4385" width="6.85546875" customWidth="1"/>
    <col min="4386" max="4388" width="13.42578125" bestFit="1" customWidth="1"/>
    <col min="4389" max="4389" width="13.42578125" customWidth="1"/>
    <col min="4390" max="4390" width="11.85546875" bestFit="1" customWidth="1"/>
    <col min="4391" max="4391" width="14" bestFit="1" customWidth="1"/>
    <col min="4392" max="4392" width="15.140625" bestFit="1" customWidth="1"/>
    <col min="4393" max="4393" width="14.7109375" bestFit="1" customWidth="1"/>
    <col min="4394" max="4394" width="18.28515625" bestFit="1" customWidth="1"/>
    <col min="4395" max="4395" width="17.42578125" bestFit="1" customWidth="1"/>
    <col min="4396" max="4396" width="11.140625" bestFit="1" customWidth="1"/>
    <col min="4397" max="4397" width="17.85546875" bestFit="1" customWidth="1"/>
    <col min="4398" max="4398" width="18" bestFit="1" customWidth="1"/>
    <col min="4399" max="4399" width="14.28515625" bestFit="1" customWidth="1"/>
    <col min="4400" max="4400" width="15.28515625" bestFit="1" customWidth="1"/>
    <col min="4401" max="4401" width="16.28515625" bestFit="1" customWidth="1"/>
    <col min="4402" max="4402" width="18.28515625" bestFit="1" customWidth="1"/>
    <col min="4403" max="4403" width="17.28515625" bestFit="1" customWidth="1"/>
    <col min="4404" max="4404" width="16.42578125" bestFit="1" customWidth="1"/>
    <col min="4405" max="4405" width="10.28515625" bestFit="1" customWidth="1"/>
    <col min="4406" max="4406" width="17" bestFit="1" customWidth="1"/>
    <col min="4407" max="4407" width="17.140625" bestFit="1" customWidth="1"/>
    <col min="4408" max="4408" width="13.42578125" bestFit="1" customWidth="1"/>
    <col min="4409" max="4409" width="14.28515625" bestFit="1" customWidth="1"/>
    <col min="4410" max="4410" width="15.42578125" bestFit="1" customWidth="1"/>
    <col min="4411" max="4411" width="17.28515625" bestFit="1" customWidth="1"/>
    <col min="4412" max="4412" width="8.5703125" bestFit="1" customWidth="1"/>
    <col min="4413" max="4413" width="9.28515625" bestFit="1" customWidth="1"/>
    <col min="4414" max="4414" width="8.5703125" bestFit="1" customWidth="1"/>
    <col min="4609" max="4614" width="4.7109375" customWidth="1"/>
    <col min="4615" max="4615" width="2.42578125" customWidth="1"/>
    <col min="4616" max="4617" width="4.7109375" customWidth="1"/>
    <col min="4618" max="4618" width="2.42578125" customWidth="1"/>
    <col min="4619" max="4619" width="7.140625" customWidth="1"/>
    <col min="4620" max="4620" width="2.42578125" customWidth="1"/>
    <col min="4621" max="4621" width="4.85546875" customWidth="1"/>
    <col min="4622" max="4622" width="3.7109375" customWidth="1"/>
    <col min="4623" max="4623" width="4.85546875" customWidth="1"/>
    <col min="4624" max="4627" width="4.7109375" customWidth="1"/>
    <col min="4628" max="4628" width="2.42578125" customWidth="1"/>
    <col min="4629" max="4630" width="4.7109375" customWidth="1"/>
    <col min="4631" max="4631" width="2.42578125" customWidth="1"/>
    <col min="4632" max="4632" width="7.140625" customWidth="1"/>
    <col min="4633" max="4633" width="3.28515625" bestFit="1" customWidth="1"/>
    <col min="4634" max="4636" width="4.7109375" customWidth="1"/>
    <col min="4637" max="4637" width="8.85546875" customWidth="1"/>
    <col min="4638" max="4641" width="6.85546875" customWidth="1"/>
    <col min="4642" max="4644" width="13.42578125" bestFit="1" customWidth="1"/>
    <col min="4645" max="4645" width="13.42578125" customWidth="1"/>
    <col min="4646" max="4646" width="11.85546875" bestFit="1" customWidth="1"/>
    <col min="4647" max="4647" width="14" bestFit="1" customWidth="1"/>
    <col min="4648" max="4648" width="15.140625" bestFit="1" customWidth="1"/>
    <col min="4649" max="4649" width="14.7109375" bestFit="1" customWidth="1"/>
    <col min="4650" max="4650" width="18.28515625" bestFit="1" customWidth="1"/>
    <col min="4651" max="4651" width="17.42578125" bestFit="1" customWidth="1"/>
    <col min="4652" max="4652" width="11.140625" bestFit="1" customWidth="1"/>
    <col min="4653" max="4653" width="17.85546875" bestFit="1" customWidth="1"/>
    <col min="4654" max="4654" width="18" bestFit="1" customWidth="1"/>
    <col min="4655" max="4655" width="14.28515625" bestFit="1" customWidth="1"/>
    <col min="4656" max="4656" width="15.28515625" bestFit="1" customWidth="1"/>
    <col min="4657" max="4657" width="16.28515625" bestFit="1" customWidth="1"/>
    <col min="4658" max="4658" width="18.28515625" bestFit="1" customWidth="1"/>
    <col min="4659" max="4659" width="17.28515625" bestFit="1" customWidth="1"/>
    <col min="4660" max="4660" width="16.42578125" bestFit="1" customWidth="1"/>
    <col min="4661" max="4661" width="10.28515625" bestFit="1" customWidth="1"/>
    <col min="4662" max="4662" width="17" bestFit="1" customWidth="1"/>
    <col min="4663" max="4663" width="17.140625" bestFit="1" customWidth="1"/>
    <col min="4664" max="4664" width="13.42578125" bestFit="1" customWidth="1"/>
    <col min="4665" max="4665" width="14.28515625" bestFit="1" customWidth="1"/>
    <col min="4666" max="4666" width="15.42578125" bestFit="1" customWidth="1"/>
    <col min="4667" max="4667" width="17.28515625" bestFit="1" customWidth="1"/>
    <col min="4668" max="4668" width="8.5703125" bestFit="1" customWidth="1"/>
    <col min="4669" max="4669" width="9.28515625" bestFit="1" customWidth="1"/>
    <col min="4670" max="4670" width="8.5703125" bestFit="1" customWidth="1"/>
    <col min="4865" max="4870" width="4.7109375" customWidth="1"/>
    <col min="4871" max="4871" width="2.42578125" customWidth="1"/>
    <col min="4872" max="4873" width="4.7109375" customWidth="1"/>
    <col min="4874" max="4874" width="2.42578125" customWidth="1"/>
    <col min="4875" max="4875" width="7.140625" customWidth="1"/>
    <col min="4876" max="4876" width="2.42578125" customWidth="1"/>
    <col min="4877" max="4877" width="4.85546875" customWidth="1"/>
    <col min="4878" max="4878" width="3.7109375" customWidth="1"/>
    <col min="4879" max="4879" width="4.85546875" customWidth="1"/>
    <col min="4880" max="4883" width="4.7109375" customWidth="1"/>
    <col min="4884" max="4884" width="2.42578125" customWidth="1"/>
    <col min="4885" max="4886" width="4.7109375" customWidth="1"/>
    <col min="4887" max="4887" width="2.42578125" customWidth="1"/>
    <col min="4888" max="4888" width="7.140625" customWidth="1"/>
    <col min="4889" max="4889" width="3.28515625" bestFit="1" customWidth="1"/>
    <col min="4890" max="4892" width="4.7109375" customWidth="1"/>
    <col min="4893" max="4893" width="8.85546875" customWidth="1"/>
    <col min="4894" max="4897" width="6.85546875" customWidth="1"/>
    <col min="4898" max="4900" width="13.42578125" bestFit="1" customWidth="1"/>
    <col min="4901" max="4901" width="13.42578125" customWidth="1"/>
    <col min="4902" max="4902" width="11.85546875" bestFit="1" customWidth="1"/>
    <col min="4903" max="4903" width="14" bestFit="1" customWidth="1"/>
    <col min="4904" max="4904" width="15.140625" bestFit="1" customWidth="1"/>
    <col min="4905" max="4905" width="14.7109375" bestFit="1" customWidth="1"/>
    <col min="4906" max="4906" width="18.28515625" bestFit="1" customWidth="1"/>
    <col min="4907" max="4907" width="17.42578125" bestFit="1" customWidth="1"/>
    <col min="4908" max="4908" width="11.140625" bestFit="1" customWidth="1"/>
    <col min="4909" max="4909" width="17.85546875" bestFit="1" customWidth="1"/>
    <col min="4910" max="4910" width="18" bestFit="1" customWidth="1"/>
    <col min="4911" max="4911" width="14.28515625" bestFit="1" customWidth="1"/>
    <col min="4912" max="4912" width="15.28515625" bestFit="1" customWidth="1"/>
    <col min="4913" max="4913" width="16.28515625" bestFit="1" customWidth="1"/>
    <col min="4914" max="4914" width="18.28515625" bestFit="1" customWidth="1"/>
    <col min="4915" max="4915" width="17.28515625" bestFit="1" customWidth="1"/>
    <col min="4916" max="4916" width="16.42578125" bestFit="1" customWidth="1"/>
    <col min="4917" max="4917" width="10.28515625" bestFit="1" customWidth="1"/>
    <col min="4918" max="4918" width="17" bestFit="1" customWidth="1"/>
    <col min="4919" max="4919" width="17.140625" bestFit="1" customWidth="1"/>
    <col min="4920" max="4920" width="13.42578125" bestFit="1" customWidth="1"/>
    <col min="4921" max="4921" width="14.28515625" bestFit="1" customWidth="1"/>
    <col min="4922" max="4922" width="15.42578125" bestFit="1" customWidth="1"/>
    <col min="4923" max="4923" width="17.28515625" bestFit="1" customWidth="1"/>
    <col min="4924" max="4924" width="8.5703125" bestFit="1" customWidth="1"/>
    <col min="4925" max="4925" width="9.28515625" bestFit="1" customWidth="1"/>
    <col min="4926" max="4926" width="8.5703125" bestFit="1" customWidth="1"/>
    <col min="5121" max="5126" width="4.7109375" customWidth="1"/>
    <col min="5127" max="5127" width="2.42578125" customWidth="1"/>
    <col min="5128" max="5129" width="4.7109375" customWidth="1"/>
    <col min="5130" max="5130" width="2.42578125" customWidth="1"/>
    <col min="5131" max="5131" width="7.140625" customWidth="1"/>
    <col min="5132" max="5132" width="2.42578125" customWidth="1"/>
    <col min="5133" max="5133" width="4.85546875" customWidth="1"/>
    <col min="5134" max="5134" width="3.7109375" customWidth="1"/>
    <col min="5135" max="5135" width="4.85546875" customWidth="1"/>
    <col min="5136" max="5139" width="4.7109375" customWidth="1"/>
    <col min="5140" max="5140" width="2.42578125" customWidth="1"/>
    <col min="5141" max="5142" width="4.7109375" customWidth="1"/>
    <col min="5143" max="5143" width="2.42578125" customWidth="1"/>
    <col min="5144" max="5144" width="7.140625" customWidth="1"/>
    <col min="5145" max="5145" width="3.28515625" bestFit="1" customWidth="1"/>
    <col min="5146" max="5148" width="4.7109375" customWidth="1"/>
    <col min="5149" max="5149" width="8.85546875" customWidth="1"/>
    <col min="5150" max="5153" width="6.85546875" customWidth="1"/>
    <col min="5154" max="5156" width="13.42578125" bestFit="1" customWidth="1"/>
    <col min="5157" max="5157" width="13.42578125" customWidth="1"/>
    <col min="5158" max="5158" width="11.85546875" bestFit="1" customWidth="1"/>
    <col min="5159" max="5159" width="14" bestFit="1" customWidth="1"/>
    <col min="5160" max="5160" width="15.140625" bestFit="1" customWidth="1"/>
    <col min="5161" max="5161" width="14.7109375" bestFit="1" customWidth="1"/>
    <col min="5162" max="5162" width="18.28515625" bestFit="1" customWidth="1"/>
    <col min="5163" max="5163" width="17.42578125" bestFit="1" customWidth="1"/>
    <col min="5164" max="5164" width="11.140625" bestFit="1" customWidth="1"/>
    <col min="5165" max="5165" width="17.85546875" bestFit="1" customWidth="1"/>
    <col min="5166" max="5166" width="18" bestFit="1" customWidth="1"/>
    <col min="5167" max="5167" width="14.28515625" bestFit="1" customWidth="1"/>
    <col min="5168" max="5168" width="15.28515625" bestFit="1" customWidth="1"/>
    <col min="5169" max="5169" width="16.28515625" bestFit="1" customWidth="1"/>
    <col min="5170" max="5170" width="18.28515625" bestFit="1" customWidth="1"/>
    <col min="5171" max="5171" width="17.28515625" bestFit="1" customWidth="1"/>
    <col min="5172" max="5172" width="16.42578125" bestFit="1" customWidth="1"/>
    <col min="5173" max="5173" width="10.28515625" bestFit="1" customWidth="1"/>
    <col min="5174" max="5174" width="17" bestFit="1" customWidth="1"/>
    <col min="5175" max="5175" width="17.140625" bestFit="1" customWidth="1"/>
    <col min="5176" max="5176" width="13.42578125" bestFit="1" customWidth="1"/>
    <col min="5177" max="5177" width="14.28515625" bestFit="1" customWidth="1"/>
    <col min="5178" max="5178" width="15.42578125" bestFit="1" customWidth="1"/>
    <col min="5179" max="5179" width="17.28515625" bestFit="1" customWidth="1"/>
    <col min="5180" max="5180" width="8.5703125" bestFit="1" customWidth="1"/>
    <col min="5181" max="5181" width="9.28515625" bestFit="1" customWidth="1"/>
    <col min="5182" max="5182" width="8.5703125" bestFit="1" customWidth="1"/>
    <col min="5377" max="5382" width="4.7109375" customWidth="1"/>
    <col min="5383" max="5383" width="2.42578125" customWidth="1"/>
    <col min="5384" max="5385" width="4.7109375" customWidth="1"/>
    <col min="5386" max="5386" width="2.42578125" customWidth="1"/>
    <col min="5387" max="5387" width="7.140625" customWidth="1"/>
    <col min="5388" max="5388" width="2.42578125" customWidth="1"/>
    <col min="5389" max="5389" width="4.85546875" customWidth="1"/>
    <col min="5390" max="5390" width="3.7109375" customWidth="1"/>
    <col min="5391" max="5391" width="4.85546875" customWidth="1"/>
    <col min="5392" max="5395" width="4.7109375" customWidth="1"/>
    <col min="5396" max="5396" width="2.42578125" customWidth="1"/>
    <col min="5397" max="5398" width="4.7109375" customWidth="1"/>
    <col min="5399" max="5399" width="2.42578125" customWidth="1"/>
    <col min="5400" max="5400" width="7.140625" customWidth="1"/>
    <col min="5401" max="5401" width="3.28515625" bestFit="1" customWidth="1"/>
    <col min="5402" max="5404" width="4.7109375" customWidth="1"/>
    <col min="5405" max="5405" width="8.85546875" customWidth="1"/>
    <col min="5406" max="5409" width="6.85546875" customWidth="1"/>
    <col min="5410" max="5412" width="13.42578125" bestFit="1" customWidth="1"/>
    <col min="5413" max="5413" width="13.42578125" customWidth="1"/>
    <col min="5414" max="5414" width="11.85546875" bestFit="1" customWidth="1"/>
    <col min="5415" max="5415" width="14" bestFit="1" customWidth="1"/>
    <col min="5416" max="5416" width="15.140625" bestFit="1" customWidth="1"/>
    <col min="5417" max="5417" width="14.7109375" bestFit="1" customWidth="1"/>
    <col min="5418" max="5418" width="18.28515625" bestFit="1" customWidth="1"/>
    <col min="5419" max="5419" width="17.42578125" bestFit="1" customWidth="1"/>
    <col min="5420" max="5420" width="11.140625" bestFit="1" customWidth="1"/>
    <col min="5421" max="5421" width="17.85546875" bestFit="1" customWidth="1"/>
    <col min="5422" max="5422" width="18" bestFit="1" customWidth="1"/>
    <col min="5423" max="5423" width="14.28515625" bestFit="1" customWidth="1"/>
    <col min="5424" max="5424" width="15.28515625" bestFit="1" customWidth="1"/>
    <col min="5425" max="5425" width="16.28515625" bestFit="1" customWidth="1"/>
    <col min="5426" max="5426" width="18.28515625" bestFit="1" customWidth="1"/>
    <col min="5427" max="5427" width="17.28515625" bestFit="1" customWidth="1"/>
    <col min="5428" max="5428" width="16.42578125" bestFit="1" customWidth="1"/>
    <col min="5429" max="5429" width="10.28515625" bestFit="1" customWidth="1"/>
    <col min="5430" max="5430" width="17" bestFit="1" customWidth="1"/>
    <col min="5431" max="5431" width="17.140625" bestFit="1" customWidth="1"/>
    <col min="5432" max="5432" width="13.42578125" bestFit="1" customWidth="1"/>
    <col min="5433" max="5433" width="14.28515625" bestFit="1" customWidth="1"/>
    <col min="5434" max="5434" width="15.42578125" bestFit="1" customWidth="1"/>
    <col min="5435" max="5435" width="17.28515625" bestFit="1" customWidth="1"/>
    <col min="5436" max="5436" width="8.5703125" bestFit="1" customWidth="1"/>
    <col min="5437" max="5437" width="9.28515625" bestFit="1" customWidth="1"/>
    <col min="5438" max="5438" width="8.5703125" bestFit="1" customWidth="1"/>
    <col min="5633" max="5638" width="4.7109375" customWidth="1"/>
    <col min="5639" max="5639" width="2.42578125" customWidth="1"/>
    <col min="5640" max="5641" width="4.7109375" customWidth="1"/>
    <col min="5642" max="5642" width="2.42578125" customWidth="1"/>
    <col min="5643" max="5643" width="7.140625" customWidth="1"/>
    <col min="5644" max="5644" width="2.42578125" customWidth="1"/>
    <col min="5645" max="5645" width="4.85546875" customWidth="1"/>
    <col min="5646" max="5646" width="3.7109375" customWidth="1"/>
    <col min="5647" max="5647" width="4.85546875" customWidth="1"/>
    <col min="5648" max="5651" width="4.7109375" customWidth="1"/>
    <col min="5652" max="5652" width="2.42578125" customWidth="1"/>
    <col min="5653" max="5654" width="4.7109375" customWidth="1"/>
    <col min="5655" max="5655" width="2.42578125" customWidth="1"/>
    <col min="5656" max="5656" width="7.140625" customWidth="1"/>
    <col min="5657" max="5657" width="3.28515625" bestFit="1" customWidth="1"/>
    <col min="5658" max="5660" width="4.7109375" customWidth="1"/>
    <col min="5661" max="5661" width="8.85546875" customWidth="1"/>
    <col min="5662" max="5665" width="6.85546875" customWidth="1"/>
    <col min="5666" max="5668" width="13.42578125" bestFit="1" customWidth="1"/>
    <col min="5669" max="5669" width="13.42578125" customWidth="1"/>
    <col min="5670" max="5670" width="11.85546875" bestFit="1" customWidth="1"/>
    <col min="5671" max="5671" width="14" bestFit="1" customWidth="1"/>
    <col min="5672" max="5672" width="15.140625" bestFit="1" customWidth="1"/>
    <col min="5673" max="5673" width="14.7109375" bestFit="1" customWidth="1"/>
    <col min="5674" max="5674" width="18.28515625" bestFit="1" customWidth="1"/>
    <col min="5675" max="5675" width="17.42578125" bestFit="1" customWidth="1"/>
    <col min="5676" max="5676" width="11.140625" bestFit="1" customWidth="1"/>
    <col min="5677" max="5677" width="17.85546875" bestFit="1" customWidth="1"/>
    <col min="5678" max="5678" width="18" bestFit="1" customWidth="1"/>
    <col min="5679" max="5679" width="14.28515625" bestFit="1" customWidth="1"/>
    <col min="5680" max="5680" width="15.28515625" bestFit="1" customWidth="1"/>
    <col min="5681" max="5681" width="16.28515625" bestFit="1" customWidth="1"/>
    <col min="5682" max="5682" width="18.28515625" bestFit="1" customWidth="1"/>
    <col min="5683" max="5683" width="17.28515625" bestFit="1" customWidth="1"/>
    <col min="5684" max="5684" width="16.42578125" bestFit="1" customWidth="1"/>
    <col min="5685" max="5685" width="10.28515625" bestFit="1" customWidth="1"/>
    <col min="5686" max="5686" width="17" bestFit="1" customWidth="1"/>
    <col min="5687" max="5687" width="17.140625" bestFit="1" customWidth="1"/>
    <col min="5688" max="5688" width="13.42578125" bestFit="1" customWidth="1"/>
    <col min="5689" max="5689" width="14.28515625" bestFit="1" customWidth="1"/>
    <col min="5690" max="5690" width="15.42578125" bestFit="1" customWidth="1"/>
    <col min="5691" max="5691" width="17.28515625" bestFit="1" customWidth="1"/>
    <col min="5692" max="5692" width="8.5703125" bestFit="1" customWidth="1"/>
    <col min="5693" max="5693" width="9.28515625" bestFit="1" customWidth="1"/>
    <col min="5694" max="5694" width="8.5703125" bestFit="1" customWidth="1"/>
    <col min="5889" max="5894" width="4.7109375" customWidth="1"/>
    <col min="5895" max="5895" width="2.42578125" customWidth="1"/>
    <col min="5896" max="5897" width="4.7109375" customWidth="1"/>
    <col min="5898" max="5898" width="2.42578125" customWidth="1"/>
    <col min="5899" max="5899" width="7.140625" customWidth="1"/>
    <col min="5900" max="5900" width="2.42578125" customWidth="1"/>
    <col min="5901" max="5901" width="4.85546875" customWidth="1"/>
    <col min="5902" max="5902" width="3.7109375" customWidth="1"/>
    <col min="5903" max="5903" width="4.85546875" customWidth="1"/>
    <col min="5904" max="5907" width="4.7109375" customWidth="1"/>
    <col min="5908" max="5908" width="2.42578125" customWidth="1"/>
    <col min="5909" max="5910" width="4.7109375" customWidth="1"/>
    <col min="5911" max="5911" width="2.42578125" customWidth="1"/>
    <col min="5912" max="5912" width="7.140625" customWidth="1"/>
    <col min="5913" max="5913" width="3.28515625" bestFit="1" customWidth="1"/>
    <col min="5914" max="5916" width="4.7109375" customWidth="1"/>
    <col min="5917" max="5917" width="8.85546875" customWidth="1"/>
    <col min="5918" max="5921" width="6.85546875" customWidth="1"/>
    <col min="5922" max="5924" width="13.42578125" bestFit="1" customWidth="1"/>
    <col min="5925" max="5925" width="13.42578125" customWidth="1"/>
    <col min="5926" max="5926" width="11.85546875" bestFit="1" customWidth="1"/>
    <col min="5927" max="5927" width="14" bestFit="1" customWidth="1"/>
    <col min="5928" max="5928" width="15.140625" bestFit="1" customWidth="1"/>
    <col min="5929" max="5929" width="14.7109375" bestFit="1" customWidth="1"/>
    <col min="5930" max="5930" width="18.28515625" bestFit="1" customWidth="1"/>
    <col min="5931" max="5931" width="17.42578125" bestFit="1" customWidth="1"/>
    <col min="5932" max="5932" width="11.140625" bestFit="1" customWidth="1"/>
    <col min="5933" max="5933" width="17.85546875" bestFit="1" customWidth="1"/>
    <col min="5934" max="5934" width="18" bestFit="1" customWidth="1"/>
    <col min="5935" max="5935" width="14.28515625" bestFit="1" customWidth="1"/>
    <col min="5936" max="5936" width="15.28515625" bestFit="1" customWidth="1"/>
    <col min="5937" max="5937" width="16.28515625" bestFit="1" customWidth="1"/>
    <col min="5938" max="5938" width="18.28515625" bestFit="1" customWidth="1"/>
    <col min="5939" max="5939" width="17.28515625" bestFit="1" customWidth="1"/>
    <col min="5940" max="5940" width="16.42578125" bestFit="1" customWidth="1"/>
    <col min="5941" max="5941" width="10.28515625" bestFit="1" customWidth="1"/>
    <col min="5942" max="5942" width="17" bestFit="1" customWidth="1"/>
    <col min="5943" max="5943" width="17.140625" bestFit="1" customWidth="1"/>
    <col min="5944" max="5944" width="13.42578125" bestFit="1" customWidth="1"/>
    <col min="5945" max="5945" width="14.28515625" bestFit="1" customWidth="1"/>
    <col min="5946" max="5946" width="15.42578125" bestFit="1" customWidth="1"/>
    <col min="5947" max="5947" width="17.28515625" bestFit="1" customWidth="1"/>
    <col min="5948" max="5948" width="8.5703125" bestFit="1" customWidth="1"/>
    <col min="5949" max="5949" width="9.28515625" bestFit="1" customWidth="1"/>
    <col min="5950" max="5950" width="8.5703125" bestFit="1" customWidth="1"/>
    <col min="6145" max="6150" width="4.7109375" customWidth="1"/>
    <col min="6151" max="6151" width="2.42578125" customWidth="1"/>
    <col min="6152" max="6153" width="4.7109375" customWidth="1"/>
    <col min="6154" max="6154" width="2.42578125" customWidth="1"/>
    <col min="6155" max="6155" width="7.140625" customWidth="1"/>
    <col min="6156" max="6156" width="2.42578125" customWidth="1"/>
    <col min="6157" max="6157" width="4.85546875" customWidth="1"/>
    <col min="6158" max="6158" width="3.7109375" customWidth="1"/>
    <col min="6159" max="6159" width="4.85546875" customWidth="1"/>
    <col min="6160" max="6163" width="4.7109375" customWidth="1"/>
    <col min="6164" max="6164" width="2.42578125" customWidth="1"/>
    <col min="6165" max="6166" width="4.7109375" customWidth="1"/>
    <col min="6167" max="6167" width="2.42578125" customWidth="1"/>
    <col min="6168" max="6168" width="7.140625" customWidth="1"/>
    <col min="6169" max="6169" width="3.28515625" bestFit="1" customWidth="1"/>
    <col min="6170" max="6172" width="4.7109375" customWidth="1"/>
    <col min="6173" max="6173" width="8.85546875" customWidth="1"/>
    <col min="6174" max="6177" width="6.85546875" customWidth="1"/>
    <col min="6178" max="6180" width="13.42578125" bestFit="1" customWidth="1"/>
    <col min="6181" max="6181" width="13.42578125" customWidth="1"/>
    <col min="6182" max="6182" width="11.85546875" bestFit="1" customWidth="1"/>
    <col min="6183" max="6183" width="14" bestFit="1" customWidth="1"/>
    <col min="6184" max="6184" width="15.140625" bestFit="1" customWidth="1"/>
    <col min="6185" max="6185" width="14.7109375" bestFit="1" customWidth="1"/>
    <col min="6186" max="6186" width="18.28515625" bestFit="1" customWidth="1"/>
    <col min="6187" max="6187" width="17.42578125" bestFit="1" customWidth="1"/>
    <col min="6188" max="6188" width="11.140625" bestFit="1" customWidth="1"/>
    <col min="6189" max="6189" width="17.85546875" bestFit="1" customWidth="1"/>
    <col min="6190" max="6190" width="18" bestFit="1" customWidth="1"/>
    <col min="6191" max="6191" width="14.28515625" bestFit="1" customWidth="1"/>
    <col min="6192" max="6192" width="15.28515625" bestFit="1" customWidth="1"/>
    <col min="6193" max="6193" width="16.28515625" bestFit="1" customWidth="1"/>
    <col min="6194" max="6194" width="18.28515625" bestFit="1" customWidth="1"/>
    <col min="6195" max="6195" width="17.28515625" bestFit="1" customWidth="1"/>
    <col min="6196" max="6196" width="16.42578125" bestFit="1" customWidth="1"/>
    <col min="6197" max="6197" width="10.28515625" bestFit="1" customWidth="1"/>
    <col min="6198" max="6198" width="17" bestFit="1" customWidth="1"/>
    <col min="6199" max="6199" width="17.140625" bestFit="1" customWidth="1"/>
    <col min="6200" max="6200" width="13.42578125" bestFit="1" customWidth="1"/>
    <col min="6201" max="6201" width="14.28515625" bestFit="1" customWidth="1"/>
    <col min="6202" max="6202" width="15.42578125" bestFit="1" customWidth="1"/>
    <col min="6203" max="6203" width="17.28515625" bestFit="1" customWidth="1"/>
    <col min="6204" max="6204" width="8.5703125" bestFit="1" customWidth="1"/>
    <col min="6205" max="6205" width="9.28515625" bestFit="1" customWidth="1"/>
    <col min="6206" max="6206" width="8.5703125" bestFit="1" customWidth="1"/>
    <col min="6401" max="6406" width="4.7109375" customWidth="1"/>
    <col min="6407" max="6407" width="2.42578125" customWidth="1"/>
    <col min="6408" max="6409" width="4.7109375" customWidth="1"/>
    <col min="6410" max="6410" width="2.42578125" customWidth="1"/>
    <col min="6411" max="6411" width="7.140625" customWidth="1"/>
    <col min="6412" max="6412" width="2.42578125" customWidth="1"/>
    <col min="6413" max="6413" width="4.85546875" customWidth="1"/>
    <col min="6414" max="6414" width="3.7109375" customWidth="1"/>
    <col min="6415" max="6415" width="4.85546875" customWidth="1"/>
    <col min="6416" max="6419" width="4.7109375" customWidth="1"/>
    <col min="6420" max="6420" width="2.42578125" customWidth="1"/>
    <col min="6421" max="6422" width="4.7109375" customWidth="1"/>
    <col min="6423" max="6423" width="2.42578125" customWidth="1"/>
    <col min="6424" max="6424" width="7.140625" customWidth="1"/>
    <col min="6425" max="6425" width="3.28515625" bestFit="1" customWidth="1"/>
    <col min="6426" max="6428" width="4.7109375" customWidth="1"/>
    <col min="6429" max="6429" width="8.85546875" customWidth="1"/>
    <col min="6430" max="6433" width="6.85546875" customWidth="1"/>
    <col min="6434" max="6436" width="13.42578125" bestFit="1" customWidth="1"/>
    <col min="6437" max="6437" width="13.42578125" customWidth="1"/>
    <col min="6438" max="6438" width="11.85546875" bestFit="1" customWidth="1"/>
    <col min="6439" max="6439" width="14" bestFit="1" customWidth="1"/>
    <col min="6440" max="6440" width="15.140625" bestFit="1" customWidth="1"/>
    <col min="6441" max="6441" width="14.7109375" bestFit="1" customWidth="1"/>
    <col min="6442" max="6442" width="18.28515625" bestFit="1" customWidth="1"/>
    <col min="6443" max="6443" width="17.42578125" bestFit="1" customWidth="1"/>
    <col min="6444" max="6444" width="11.140625" bestFit="1" customWidth="1"/>
    <col min="6445" max="6445" width="17.85546875" bestFit="1" customWidth="1"/>
    <col min="6446" max="6446" width="18" bestFit="1" customWidth="1"/>
    <col min="6447" max="6447" width="14.28515625" bestFit="1" customWidth="1"/>
    <col min="6448" max="6448" width="15.28515625" bestFit="1" customWidth="1"/>
    <col min="6449" max="6449" width="16.28515625" bestFit="1" customWidth="1"/>
    <col min="6450" max="6450" width="18.28515625" bestFit="1" customWidth="1"/>
    <col min="6451" max="6451" width="17.28515625" bestFit="1" customWidth="1"/>
    <col min="6452" max="6452" width="16.42578125" bestFit="1" customWidth="1"/>
    <col min="6453" max="6453" width="10.28515625" bestFit="1" customWidth="1"/>
    <col min="6454" max="6454" width="17" bestFit="1" customWidth="1"/>
    <col min="6455" max="6455" width="17.140625" bestFit="1" customWidth="1"/>
    <col min="6456" max="6456" width="13.42578125" bestFit="1" customWidth="1"/>
    <col min="6457" max="6457" width="14.28515625" bestFit="1" customWidth="1"/>
    <col min="6458" max="6458" width="15.42578125" bestFit="1" customWidth="1"/>
    <col min="6459" max="6459" width="17.28515625" bestFit="1" customWidth="1"/>
    <col min="6460" max="6460" width="8.5703125" bestFit="1" customWidth="1"/>
    <col min="6461" max="6461" width="9.28515625" bestFit="1" customWidth="1"/>
    <col min="6462" max="6462" width="8.5703125" bestFit="1" customWidth="1"/>
    <col min="6657" max="6662" width="4.7109375" customWidth="1"/>
    <col min="6663" max="6663" width="2.42578125" customWidth="1"/>
    <col min="6664" max="6665" width="4.7109375" customWidth="1"/>
    <col min="6666" max="6666" width="2.42578125" customWidth="1"/>
    <col min="6667" max="6667" width="7.140625" customWidth="1"/>
    <col min="6668" max="6668" width="2.42578125" customWidth="1"/>
    <col min="6669" max="6669" width="4.85546875" customWidth="1"/>
    <col min="6670" max="6670" width="3.7109375" customWidth="1"/>
    <col min="6671" max="6671" width="4.85546875" customWidth="1"/>
    <col min="6672" max="6675" width="4.7109375" customWidth="1"/>
    <col min="6676" max="6676" width="2.42578125" customWidth="1"/>
    <col min="6677" max="6678" width="4.7109375" customWidth="1"/>
    <col min="6679" max="6679" width="2.42578125" customWidth="1"/>
    <col min="6680" max="6680" width="7.140625" customWidth="1"/>
    <col min="6681" max="6681" width="3.28515625" bestFit="1" customWidth="1"/>
    <col min="6682" max="6684" width="4.7109375" customWidth="1"/>
    <col min="6685" max="6685" width="8.85546875" customWidth="1"/>
    <col min="6686" max="6689" width="6.85546875" customWidth="1"/>
    <col min="6690" max="6692" width="13.42578125" bestFit="1" customWidth="1"/>
    <col min="6693" max="6693" width="13.42578125" customWidth="1"/>
    <col min="6694" max="6694" width="11.85546875" bestFit="1" customWidth="1"/>
    <col min="6695" max="6695" width="14" bestFit="1" customWidth="1"/>
    <col min="6696" max="6696" width="15.140625" bestFit="1" customWidth="1"/>
    <col min="6697" max="6697" width="14.7109375" bestFit="1" customWidth="1"/>
    <col min="6698" max="6698" width="18.28515625" bestFit="1" customWidth="1"/>
    <col min="6699" max="6699" width="17.42578125" bestFit="1" customWidth="1"/>
    <col min="6700" max="6700" width="11.140625" bestFit="1" customWidth="1"/>
    <col min="6701" max="6701" width="17.85546875" bestFit="1" customWidth="1"/>
    <col min="6702" max="6702" width="18" bestFit="1" customWidth="1"/>
    <col min="6703" max="6703" width="14.28515625" bestFit="1" customWidth="1"/>
    <col min="6704" max="6704" width="15.28515625" bestFit="1" customWidth="1"/>
    <col min="6705" max="6705" width="16.28515625" bestFit="1" customWidth="1"/>
    <col min="6706" max="6706" width="18.28515625" bestFit="1" customWidth="1"/>
    <col min="6707" max="6707" width="17.28515625" bestFit="1" customWidth="1"/>
    <col min="6708" max="6708" width="16.42578125" bestFit="1" customWidth="1"/>
    <col min="6709" max="6709" width="10.28515625" bestFit="1" customWidth="1"/>
    <col min="6710" max="6710" width="17" bestFit="1" customWidth="1"/>
    <col min="6711" max="6711" width="17.140625" bestFit="1" customWidth="1"/>
    <col min="6712" max="6712" width="13.42578125" bestFit="1" customWidth="1"/>
    <col min="6713" max="6713" width="14.28515625" bestFit="1" customWidth="1"/>
    <col min="6714" max="6714" width="15.42578125" bestFit="1" customWidth="1"/>
    <col min="6715" max="6715" width="17.28515625" bestFit="1" customWidth="1"/>
    <col min="6716" max="6716" width="8.5703125" bestFit="1" customWidth="1"/>
    <col min="6717" max="6717" width="9.28515625" bestFit="1" customWidth="1"/>
    <col min="6718" max="6718" width="8.5703125" bestFit="1" customWidth="1"/>
    <col min="6913" max="6918" width="4.7109375" customWidth="1"/>
    <col min="6919" max="6919" width="2.42578125" customWidth="1"/>
    <col min="6920" max="6921" width="4.7109375" customWidth="1"/>
    <col min="6922" max="6922" width="2.42578125" customWidth="1"/>
    <col min="6923" max="6923" width="7.140625" customWidth="1"/>
    <col min="6924" max="6924" width="2.42578125" customWidth="1"/>
    <col min="6925" max="6925" width="4.85546875" customWidth="1"/>
    <col min="6926" max="6926" width="3.7109375" customWidth="1"/>
    <col min="6927" max="6927" width="4.85546875" customWidth="1"/>
    <col min="6928" max="6931" width="4.7109375" customWidth="1"/>
    <col min="6932" max="6932" width="2.42578125" customWidth="1"/>
    <col min="6933" max="6934" width="4.7109375" customWidth="1"/>
    <col min="6935" max="6935" width="2.42578125" customWidth="1"/>
    <col min="6936" max="6936" width="7.140625" customWidth="1"/>
    <col min="6937" max="6937" width="3.28515625" bestFit="1" customWidth="1"/>
    <col min="6938" max="6940" width="4.7109375" customWidth="1"/>
    <col min="6941" max="6941" width="8.85546875" customWidth="1"/>
    <col min="6942" max="6945" width="6.85546875" customWidth="1"/>
    <col min="6946" max="6948" width="13.42578125" bestFit="1" customWidth="1"/>
    <col min="6949" max="6949" width="13.42578125" customWidth="1"/>
    <col min="6950" max="6950" width="11.85546875" bestFit="1" customWidth="1"/>
    <col min="6951" max="6951" width="14" bestFit="1" customWidth="1"/>
    <col min="6952" max="6952" width="15.140625" bestFit="1" customWidth="1"/>
    <col min="6953" max="6953" width="14.7109375" bestFit="1" customWidth="1"/>
    <col min="6954" max="6954" width="18.28515625" bestFit="1" customWidth="1"/>
    <col min="6955" max="6955" width="17.42578125" bestFit="1" customWidth="1"/>
    <col min="6956" max="6956" width="11.140625" bestFit="1" customWidth="1"/>
    <col min="6957" max="6957" width="17.85546875" bestFit="1" customWidth="1"/>
    <col min="6958" max="6958" width="18" bestFit="1" customWidth="1"/>
    <col min="6959" max="6959" width="14.28515625" bestFit="1" customWidth="1"/>
    <col min="6960" max="6960" width="15.28515625" bestFit="1" customWidth="1"/>
    <col min="6961" max="6961" width="16.28515625" bestFit="1" customWidth="1"/>
    <col min="6962" max="6962" width="18.28515625" bestFit="1" customWidth="1"/>
    <col min="6963" max="6963" width="17.28515625" bestFit="1" customWidth="1"/>
    <col min="6964" max="6964" width="16.42578125" bestFit="1" customWidth="1"/>
    <col min="6965" max="6965" width="10.28515625" bestFit="1" customWidth="1"/>
    <col min="6966" max="6966" width="17" bestFit="1" customWidth="1"/>
    <col min="6967" max="6967" width="17.140625" bestFit="1" customWidth="1"/>
    <col min="6968" max="6968" width="13.42578125" bestFit="1" customWidth="1"/>
    <col min="6969" max="6969" width="14.28515625" bestFit="1" customWidth="1"/>
    <col min="6970" max="6970" width="15.42578125" bestFit="1" customWidth="1"/>
    <col min="6971" max="6971" width="17.28515625" bestFit="1" customWidth="1"/>
    <col min="6972" max="6972" width="8.5703125" bestFit="1" customWidth="1"/>
    <col min="6973" max="6973" width="9.28515625" bestFit="1" customWidth="1"/>
    <col min="6974" max="6974" width="8.5703125" bestFit="1" customWidth="1"/>
    <col min="7169" max="7174" width="4.7109375" customWidth="1"/>
    <col min="7175" max="7175" width="2.42578125" customWidth="1"/>
    <col min="7176" max="7177" width="4.7109375" customWidth="1"/>
    <col min="7178" max="7178" width="2.42578125" customWidth="1"/>
    <col min="7179" max="7179" width="7.140625" customWidth="1"/>
    <col min="7180" max="7180" width="2.42578125" customWidth="1"/>
    <col min="7181" max="7181" width="4.85546875" customWidth="1"/>
    <col min="7182" max="7182" width="3.7109375" customWidth="1"/>
    <col min="7183" max="7183" width="4.85546875" customWidth="1"/>
    <col min="7184" max="7187" width="4.7109375" customWidth="1"/>
    <col min="7188" max="7188" width="2.42578125" customWidth="1"/>
    <col min="7189" max="7190" width="4.7109375" customWidth="1"/>
    <col min="7191" max="7191" width="2.42578125" customWidth="1"/>
    <col min="7192" max="7192" width="7.140625" customWidth="1"/>
    <col min="7193" max="7193" width="3.28515625" bestFit="1" customWidth="1"/>
    <col min="7194" max="7196" width="4.7109375" customWidth="1"/>
    <col min="7197" max="7197" width="8.85546875" customWidth="1"/>
    <col min="7198" max="7201" width="6.85546875" customWidth="1"/>
    <col min="7202" max="7204" width="13.42578125" bestFit="1" customWidth="1"/>
    <col min="7205" max="7205" width="13.42578125" customWidth="1"/>
    <col min="7206" max="7206" width="11.85546875" bestFit="1" customWidth="1"/>
    <col min="7207" max="7207" width="14" bestFit="1" customWidth="1"/>
    <col min="7208" max="7208" width="15.140625" bestFit="1" customWidth="1"/>
    <col min="7209" max="7209" width="14.7109375" bestFit="1" customWidth="1"/>
    <col min="7210" max="7210" width="18.28515625" bestFit="1" customWidth="1"/>
    <col min="7211" max="7211" width="17.42578125" bestFit="1" customWidth="1"/>
    <col min="7212" max="7212" width="11.140625" bestFit="1" customWidth="1"/>
    <col min="7213" max="7213" width="17.85546875" bestFit="1" customWidth="1"/>
    <col min="7214" max="7214" width="18" bestFit="1" customWidth="1"/>
    <col min="7215" max="7215" width="14.28515625" bestFit="1" customWidth="1"/>
    <col min="7216" max="7216" width="15.28515625" bestFit="1" customWidth="1"/>
    <col min="7217" max="7217" width="16.28515625" bestFit="1" customWidth="1"/>
    <col min="7218" max="7218" width="18.28515625" bestFit="1" customWidth="1"/>
    <col min="7219" max="7219" width="17.28515625" bestFit="1" customWidth="1"/>
    <col min="7220" max="7220" width="16.42578125" bestFit="1" customWidth="1"/>
    <col min="7221" max="7221" width="10.28515625" bestFit="1" customWidth="1"/>
    <col min="7222" max="7222" width="17" bestFit="1" customWidth="1"/>
    <col min="7223" max="7223" width="17.140625" bestFit="1" customWidth="1"/>
    <col min="7224" max="7224" width="13.42578125" bestFit="1" customWidth="1"/>
    <col min="7225" max="7225" width="14.28515625" bestFit="1" customWidth="1"/>
    <col min="7226" max="7226" width="15.42578125" bestFit="1" customWidth="1"/>
    <col min="7227" max="7227" width="17.28515625" bestFit="1" customWidth="1"/>
    <col min="7228" max="7228" width="8.5703125" bestFit="1" customWidth="1"/>
    <col min="7229" max="7229" width="9.28515625" bestFit="1" customWidth="1"/>
    <col min="7230" max="7230" width="8.5703125" bestFit="1" customWidth="1"/>
    <col min="7425" max="7430" width="4.7109375" customWidth="1"/>
    <col min="7431" max="7431" width="2.42578125" customWidth="1"/>
    <col min="7432" max="7433" width="4.7109375" customWidth="1"/>
    <col min="7434" max="7434" width="2.42578125" customWidth="1"/>
    <col min="7435" max="7435" width="7.140625" customWidth="1"/>
    <col min="7436" max="7436" width="2.42578125" customWidth="1"/>
    <col min="7437" max="7437" width="4.85546875" customWidth="1"/>
    <col min="7438" max="7438" width="3.7109375" customWidth="1"/>
    <col min="7439" max="7439" width="4.85546875" customWidth="1"/>
    <col min="7440" max="7443" width="4.7109375" customWidth="1"/>
    <col min="7444" max="7444" width="2.42578125" customWidth="1"/>
    <col min="7445" max="7446" width="4.7109375" customWidth="1"/>
    <col min="7447" max="7447" width="2.42578125" customWidth="1"/>
    <col min="7448" max="7448" width="7.140625" customWidth="1"/>
    <col min="7449" max="7449" width="3.28515625" bestFit="1" customWidth="1"/>
    <col min="7450" max="7452" width="4.7109375" customWidth="1"/>
    <col min="7453" max="7453" width="8.85546875" customWidth="1"/>
    <col min="7454" max="7457" width="6.85546875" customWidth="1"/>
    <col min="7458" max="7460" width="13.42578125" bestFit="1" customWidth="1"/>
    <col min="7461" max="7461" width="13.42578125" customWidth="1"/>
    <col min="7462" max="7462" width="11.85546875" bestFit="1" customWidth="1"/>
    <col min="7463" max="7463" width="14" bestFit="1" customWidth="1"/>
    <col min="7464" max="7464" width="15.140625" bestFit="1" customWidth="1"/>
    <col min="7465" max="7465" width="14.7109375" bestFit="1" customWidth="1"/>
    <col min="7466" max="7466" width="18.28515625" bestFit="1" customWidth="1"/>
    <col min="7467" max="7467" width="17.42578125" bestFit="1" customWidth="1"/>
    <col min="7468" max="7468" width="11.140625" bestFit="1" customWidth="1"/>
    <col min="7469" max="7469" width="17.85546875" bestFit="1" customWidth="1"/>
    <col min="7470" max="7470" width="18" bestFit="1" customWidth="1"/>
    <col min="7471" max="7471" width="14.28515625" bestFit="1" customWidth="1"/>
    <col min="7472" max="7472" width="15.28515625" bestFit="1" customWidth="1"/>
    <col min="7473" max="7473" width="16.28515625" bestFit="1" customWidth="1"/>
    <col min="7474" max="7474" width="18.28515625" bestFit="1" customWidth="1"/>
    <col min="7475" max="7475" width="17.28515625" bestFit="1" customWidth="1"/>
    <col min="7476" max="7476" width="16.42578125" bestFit="1" customWidth="1"/>
    <col min="7477" max="7477" width="10.28515625" bestFit="1" customWidth="1"/>
    <col min="7478" max="7478" width="17" bestFit="1" customWidth="1"/>
    <col min="7479" max="7479" width="17.140625" bestFit="1" customWidth="1"/>
    <col min="7480" max="7480" width="13.42578125" bestFit="1" customWidth="1"/>
    <col min="7481" max="7481" width="14.28515625" bestFit="1" customWidth="1"/>
    <col min="7482" max="7482" width="15.42578125" bestFit="1" customWidth="1"/>
    <col min="7483" max="7483" width="17.28515625" bestFit="1" customWidth="1"/>
    <col min="7484" max="7484" width="8.5703125" bestFit="1" customWidth="1"/>
    <col min="7485" max="7485" width="9.28515625" bestFit="1" customWidth="1"/>
    <col min="7486" max="7486" width="8.5703125" bestFit="1" customWidth="1"/>
    <col min="7681" max="7686" width="4.7109375" customWidth="1"/>
    <col min="7687" max="7687" width="2.42578125" customWidth="1"/>
    <col min="7688" max="7689" width="4.7109375" customWidth="1"/>
    <col min="7690" max="7690" width="2.42578125" customWidth="1"/>
    <col min="7691" max="7691" width="7.140625" customWidth="1"/>
    <col min="7692" max="7692" width="2.42578125" customWidth="1"/>
    <col min="7693" max="7693" width="4.85546875" customWidth="1"/>
    <col min="7694" max="7694" width="3.7109375" customWidth="1"/>
    <col min="7695" max="7695" width="4.85546875" customWidth="1"/>
    <col min="7696" max="7699" width="4.7109375" customWidth="1"/>
    <col min="7700" max="7700" width="2.42578125" customWidth="1"/>
    <col min="7701" max="7702" width="4.7109375" customWidth="1"/>
    <col min="7703" max="7703" width="2.42578125" customWidth="1"/>
    <col min="7704" max="7704" width="7.140625" customWidth="1"/>
    <col min="7705" max="7705" width="3.28515625" bestFit="1" customWidth="1"/>
    <col min="7706" max="7708" width="4.7109375" customWidth="1"/>
    <col min="7709" max="7709" width="8.85546875" customWidth="1"/>
    <col min="7710" max="7713" width="6.85546875" customWidth="1"/>
    <col min="7714" max="7716" width="13.42578125" bestFit="1" customWidth="1"/>
    <col min="7717" max="7717" width="13.42578125" customWidth="1"/>
    <col min="7718" max="7718" width="11.85546875" bestFit="1" customWidth="1"/>
    <col min="7719" max="7719" width="14" bestFit="1" customWidth="1"/>
    <col min="7720" max="7720" width="15.140625" bestFit="1" customWidth="1"/>
    <col min="7721" max="7721" width="14.7109375" bestFit="1" customWidth="1"/>
    <col min="7722" max="7722" width="18.28515625" bestFit="1" customWidth="1"/>
    <col min="7723" max="7723" width="17.42578125" bestFit="1" customWidth="1"/>
    <col min="7724" max="7724" width="11.140625" bestFit="1" customWidth="1"/>
    <col min="7725" max="7725" width="17.85546875" bestFit="1" customWidth="1"/>
    <col min="7726" max="7726" width="18" bestFit="1" customWidth="1"/>
    <col min="7727" max="7727" width="14.28515625" bestFit="1" customWidth="1"/>
    <col min="7728" max="7728" width="15.28515625" bestFit="1" customWidth="1"/>
    <col min="7729" max="7729" width="16.28515625" bestFit="1" customWidth="1"/>
    <col min="7730" max="7730" width="18.28515625" bestFit="1" customWidth="1"/>
    <col min="7731" max="7731" width="17.28515625" bestFit="1" customWidth="1"/>
    <col min="7732" max="7732" width="16.42578125" bestFit="1" customWidth="1"/>
    <col min="7733" max="7733" width="10.28515625" bestFit="1" customWidth="1"/>
    <col min="7734" max="7734" width="17" bestFit="1" customWidth="1"/>
    <col min="7735" max="7735" width="17.140625" bestFit="1" customWidth="1"/>
    <col min="7736" max="7736" width="13.42578125" bestFit="1" customWidth="1"/>
    <col min="7737" max="7737" width="14.28515625" bestFit="1" customWidth="1"/>
    <col min="7738" max="7738" width="15.42578125" bestFit="1" customWidth="1"/>
    <col min="7739" max="7739" width="17.28515625" bestFit="1" customWidth="1"/>
    <col min="7740" max="7740" width="8.5703125" bestFit="1" customWidth="1"/>
    <col min="7741" max="7741" width="9.28515625" bestFit="1" customWidth="1"/>
    <col min="7742" max="7742" width="8.5703125" bestFit="1" customWidth="1"/>
    <col min="7937" max="7942" width="4.7109375" customWidth="1"/>
    <col min="7943" max="7943" width="2.42578125" customWidth="1"/>
    <col min="7944" max="7945" width="4.7109375" customWidth="1"/>
    <col min="7946" max="7946" width="2.42578125" customWidth="1"/>
    <col min="7947" max="7947" width="7.140625" customWidth="1"/>
    <col min="7948" max="7948" width="2.42578125" customWidth="1"/>
    <col min="7949" max="7949" width="4.85546875" customWidth="1"/>
    <col min="7950" max="7950" width="3.7109375" customWidth="1"/>
    <col min="7951" max="7951" width="4.85546875" customWidth="1"/>
    <col min="7952" max="7955" width="4.7109375" customWidth="1"/>
    <col min="7956" max="7956" width="2.42578125" customWidth="1"/>
    <col min="7957" max="7958" width="4.7109375" customWidth="1"/>
    <col min="7959" max="7959" width="2.42578125" customWidth="1"/>
    <col min="7960" max="7960" width="7.140625" customWidth="1"/>
    <col min="7961" max="7961" width="3.28515625" bestFit="1" customWidth="1"/>
    <col min="7962" max="7964" width="4.7109375" customWidth="1"/>
    <col min="7965" max="7965" width="8.85546875" customWidth="1"/>
    <col min="7966" max="7969" width="6.85546875" customWidth="1"/>
    <col min="7970" max="7972" width="13.42578125" bestFit="1" customWidth="1"/>
    <col min="7973" max="7973" width="13.42578125" customWidth="1"/>
    <col min="7974" max="7974" width="11.85546875" bestFit="1" customWidth="1"/>
    <col min="7975" max="7975" width="14" bestFit="1" customWidth="1"/>
    <col min="7976" max="7976" width="15.140625" bestFit="1" customWidth="1"/>
    <col min="7977" max="7977" width="14.7109375" bestFit="1" customWidth="1"/>
    <col min="7978" max="7978" width="18.28515625" bestFit="1" customWidth="1"/>
    <col min="7979" max="7979" width="17.42578125" bestFit="1" customWidth="1"/>
    <col min="7980" max="7980" width="11.140625" bestFit="1" customWidth="1"/>
    <col min="7981" max="7981" width="17.85546875" bestFit="1" customWidth="1"/>
    <col min="7982" max="7982" width="18" bestFit="1" customWidth="1"/>
    <col min="7983" max="7983" width="14.28515625" bestFit="1" customWidth="1"/>
    <col min="7984" max="7984" width="15.28515625" bestFit="1" customWidth="1"/>
    <col min="7985" max="7985" width="16.28515625" bestFit="1" customWidth="1"/>
    <col min="7986" max="7986" width="18.28515625" bestFit="1" customWidth="1"/>
    <col min="7987" max="7987" width="17.28515625" bestFit="1" customWidth="1"/>
    <col min="7988" max="7988" width="16.42578125" bestFit="1" customWidth="1"/>
    <col min="7989" max="7989" width="10.28515625" bestFit="1" customWidth="1"/>
    <col min="7990" max="7990" width="17" bestFit="1" customWidth="1"/>
    <col min="7991" max="7991" width="17.140625" bestFit="1" customWidth="1"/>
    <col min="7992" max="7992" width="13.42578125" bestFit="1" customWidth="1"/>
    <col min="7993" max="7993" width="14.28515625" bestFit="1" customWidth="1"/>
    <col min="7994" max="7994" width="15.42578125" bestFit="1" customWidth="1"/>
    <col min="7995" max="7995" width="17.28515625" bestFit="1" customWidth="1"/>
    <col min="7996" max="7996" width="8.5703125" bestFit="1" customWidth="1"/>
    <col min="7997" max="7997" width="9.28515625" bestFit="1" customWidth="1"/>
    <col min="7998" max="7998" width="8.5703125" bestFit="1" customWidth="1"/>
    <col min="8193" max="8198" width="4.7109375" customWidth="1"/>
    <col min="8199" max="8199" width="2.42578125" customWidth="1"/>
    <col min="8200" max="8201" width="4.7109375" customWidth="1"/>
    <col min="8202" max="8202" width="2.42578125" customWidth="1"/>
    <col min="8203" max="8203" width="7.140625" customWidth="1"/>
    <col min="8204" max="8204" width="2.42578125" customWidth="1"/>
    <col min="8205" max="8205" width="4.85546875" customWidth="1"/>
    <col min="8206" max="8206" width="3.7109375" customWidth="1"/>
    <col min="8207" max="8207" width="4.85546875" customWidth="1"/>
    <col min="8208" max="8211" width="4.7109375" customWidth="1"/>
    <col min="8212" max="8212" width="2.42578125" customWidth="1"/>
    <col min="8213" max="8214" width="4.7109375" customWidth="1"/>
    <col min="8215" max="8215" width="2.42578125" customWidth="1"/>
    <col min="8216" max="8216" width="7.140625" customWidth="1"/>
    <col min="8217" max="8217" width="3.28515625" bestFit="1" customWidth="1"/>
    <col min="8218" max="8220" width="4.7109375" customWidth="1"/>
    <col min="8221" max="8221" width="8.85546875" customWidth="1"/>
    <col min="8222" max="8225" width="6.85546875" customWidth="1"/>
    <col min="8226" max="8228" width="13.42578125" bestFit="1" customWidth="1"/>
    <col min="8229" max="8229" width="13.42578125" customWidth="1"/>
    <col min="8230" max="8230" width="11.85546875" bestFit="1" customWidth="1"/>
    <col min="8231" max="8231" width="14" bestFit="1" customWidth="1"/>
    <col min="8232" max="8232" width="15.140625" bestFit="1" customWidth="1"/>
    <col min="8233" max="8233" width="14.7109375" bestFit="1" customWidth="1"/>
    <col min="8234" max="8234" width="18.28515625" bestFit="1" customWidth="1"/>
    <col min="8235" max="8235" width="17.42578125" bestFit="1" customWidth="1"/>
    <col min="8236" max="8236" width="11.140625" bestFit="1" customWidth="1"/>
    <col min="8237" max="8237" width="17.85546875" bestFit="1" customWidth="1"/>
    <col min="8238" max="8238" width="18" bestFit="1" customWidth="1"/>
    <col min="8239" max="8239" width="14.28515625" bestFit="1" customWidth="1"/>
    <col min="8240" max="8240" width="15.28515625" bestFit="1" customWidth="1"/>
    <col min="8241" max="8241" width="16.28515625" bestFit="1" customWidth="1"/>
    <col min="8242" max="8242" width="18.28515625" bestFit="1" customWidth="1"/>
    <col min="8243" max="8243" width="17.28515625" bestFit="1" customWidth="1"/>
    <col min="8244" max="8244" width="16.42578125" bestFit="1" customWidth="1"/>
    <col min="8245" max="8245" width="10.28515625" bestFit="1" customWidth="1"/>
    <col min="8246" max="8246" width="17" bestFit="1" customWidth="1"/>
    <col min="8247" max="8247" width="17.140625" bestFit="1" customWidth="1"/>
    <col min="8248" max="8248" width="13.42578125" bestFit="1" customWidth="1"/>
    <col min="8249" max="8249" width="14.28515625" bestFit="1" customWidth="1"/>
    <col min="8250" max="8250" width="15.42578125" bestFit="1" customWidth="1"/>
    <col min="8251" max="8251" width="17.28515625" bestFit="1" customWidth="1"/>
    <col min="8252" max="8252" width="8.5703125" bestFit="1" customWidth="1"/>
    <col min="8253" max="8253" width="9.28515625" bestFit="1" customWidth="1"/>
    <col min="8254" max="8254" width="8.5703125" bestFit="1" customWidth="1"/>
    <col min="8449" max="8454" width="4.7109375" customWidth="1"/>
    <col min="8455" max="8455" width="2.42578125" customWidth="1"/>
    <col min="8456" max="8457" width="4.7109375" customWidth="1"/>
    <col min="8458" max="8458" width="2.42578125" customWidth="1"/>
    <col min="8459" max="8459" width="7.140625" customWidth="1"/>
    <col min="8460" max="8460" width="2.42578125" customWidth="1"/>
    <col min="8461" max="8461" width="4.85546875" customWidth="1"/>
    <col min="8462" max="8462" width="3.7109375" customWidth="1"/>
    <col min="8463" max="8463" width="4.85546875" customWidth="1"/>
    <col min="8464" max="8467" width="4.7109375" customWidth="1"/>
    <col min="8468" max="8468" width="2.42578125" customWidth="1"/>
    <col min="8469" max="8470" width="4.7109375" customWidth="1"/>
    <col min="8471" max="8471" width="2.42578125" customWidth="1"/>
    <col min="8472" max="8472" width="7.140625" customWidth="1"/>
    <col min="8473" max="8473" width="3.28515625" bestFit="1" customWidth="1"/>
    <col min="8474" max="8476" width="4.7109375" customWidth="1"/>
    <col min="8477" max="8477" width="8.85546875" customWidth="1"/>
    <col min="8478" max="8481" width="6.85546875" customWidth="1"/>
    <col min="8482" max="8484" width="13.42578125" bestFit="1" customWidth="1"/>
    <col min="8485" max="8485" width="13.42578125" customWidth="1"/>
    <col min="8486" max="8486" width="11.85546875" bestFit="1" customWidth="1"/>
    <col min="8487" max="8487" width="14" bestFit="1" customWidth="1"/>
    <col min="8488" max="8488" width="15.140625" bestFit="1" customWidth="1"/>
    <col min="8489" max="8489" width="14.7109375" bestFit="1" customWidth="1"/>
    <col min="8490" max="8490" width="18.28515625" bestFit="1" customWidth="1"/>
    <col min="8491" max="8491" width="17.42578125" bestFit="1" customWidth="1"/>
    <col min="8492" max="8492" width="11.140625" bestFit="1" customWidth="1"/>
    <col min="8493" max="8493" width="17.85546875" bestFit="1" customWidth="1"/>
    <col min="8494" max="8494" width="18" bestFit="1" customWidth="1"/>
    <col min="8495" max="8495" width="14.28515625" bestFit="1" customWidth="1"/>
    <col min="8496" max="8496" width="15.28515625" bestFit="1" customWidth="1"/>
    <col min="8497" max="8497" width="16.28515625" bestFit="1" customWidth="1"/>
    <col min="8498" max="8498" width="18.28515625" bestFit="1" customWidth="1"/>
    <col min="8499" max="8499" width="17.28515625" bestFit="1" customWidth="1"/>
    <col min="8500" max="8500" width="16.42578125" bestFit="1" customWidth="1"/>
    <col min="8501" max="8501" width="10.28515625" bestFit="1" customWidth="1"/>
    <col min="8502" max="8502" width="17" bestFit="1" customWidth="1"/>
    <col min="8503" max="8503" width="17.140625" bestFit="1" customWidth="1"/>
    <col min="8504" max="8504" width="13.42578125" bestFit="1" customWidth="1"/>
    <col min="8505" max="8505" width="14.28515625" bestFit="1" customWidth="1"/>
    <col min="8506" max="8506" width="15.42578125" bestFit="1" customWidth="1"/>
    <col min="8507" max="8507" width="17.28515625" bestFit="1" customWidth="1"/>
    <col min="8508" max="8508" width="8.5703125" bestFit="1" customWidth="1"/>
    <col min="8509" max="8509" width="9.28515625" bestFit="1" customWidth="1"/>
    <col min="8510" max="8510" width="8.5703125" bestFit="1" customWidth="1"/>
    <col min="8705" max="8710" width="4.7109375" customWidth="1"/>
    <col min="8711" max="8711" width="2.42578125" customWidth="1"/>
    <col min="8712" max="8713" width="4.7109375" customWidth="1"/>
    <col min="8714" max="8714" width="2.42578125" customWidth="1"/>
    <col min="8715" max="8715" width="7.140625" customWidth="1"/>
    <col min="8716" max="8716" width="2.42578125" customWidth="1"/>
    <col min="8717" max="8717" width="4.85546875" customWidth="1"/>
    <col min="8718" max="8718" width="3.7109375" customWidth="1"/>
    <col min="8719" max="8719" width="4.85546875" customWidth="1"/>
    <col min="8720" max="8723" width="4.7109375" customWidth="1"/>
    <col min="8724" max="8724" width="2.42578125" customWidth="1"/>
    <col min="8725" max="8726" width="4.7109375" customWidth="1"/>
    <col min="8727" max="8727" width="2.42578125" customWidth="1"/>
    <col min="8728" max="8728" width="7.140625" customWidth="1"/>
    <col min="8729" max="8729" width="3.28515625" bestFit="1" customWidth="1"/>
    <col min="8730" max="8732" width="4.7109375" customWidth="1"/>
    <col min="8733" max="8733" width="8.85546875" customWidth="1"/>
    <col min="8734" max="8737" width="6.85546875" customWidth="1"/>
    <col min="8738" max="8740" width="13.42578125" bestFit="1" customWidth="1"/>
    <col min="8741" max="8741" width="13.42578125" customWidth="1"/>
    <col min="8742" max="8742" width="11.85546875" bestFit="1" customWidth="1"/>
    <col min="8743" max="8743" width="14" bestFit="1" customWidth="1"/>
    <col min="8744" max="8744" width="15.140625" bestFit="1" customWidth="1"/>
    <col min="8745" max="8745" width="14.7109375" bestFit="1" customWidth="1"/>
    <col min="8746" max="8746" width="18.28515625" bestFit="1" customWidth="1"/>
    <col min="8747" max="8747" width="17.42578125" bestFit="1" customWidth="1"/>
    <col min="8748" max="8748" width="11.140625" bestFit="1" customWidth="1"/>
    <col min="8749" max="8749" width="17.85546875" bestFit="1" customWidth="1"/>
    <col min="8750" max="8750" width="18" bestFit="1" customWidth="1"/>
    <col min="8751" max="8751" width="14.28515625" bestFit="1" customWidth="1"/>
    <col min="8752" max="8752" width="15.28515625" bestFit="1" customWidth="1"/>
    <col min="8753" max="8753" width="16.28515625" bestFit="1" customWidth="1"/>
    <col min="8754" max="8754" width="18.28515625" bestFit="1" customWidth="1"/>
    <col min="8755" max="8755" width="17.28515625" bestFit="1" customWidth="1"/>
    <col min="8756" max="8756" width="16.42578125" bestFit="1" customWidth="1"/>
    <col min="8757" max="8757" width="10.28515625" bestFit="1" customWidth="1"/>
    <col min="8758" max="8758" width="17" bestFit="1" customWidth="1"/>
    <col min="8759" max="8759" width="17.140625" bestFit="1" customWidth="1"/>
    <col min="8760" max="8760" width="13.42578125" bestFit="1" customWidth="1"/>
    <col min="8761" max="8761" width="14.28515625" bestFit="1" customWidth="1"/>
    <col min="8762" max="8762" width="15.42578125" bestFit="1" customWidth="1"/>
    <col min="8763" max="8763" width="17.28515625" bestFit="1" customWidth="1"/>
    <col min="8764" max="8764" width="8.5703125" bestFit="1" customWidth="1"/>
    <col min="8765" max="8765" width="9.28515625" bestFit="1" customWidth="1"/>
    <col min="8766" max="8766" width="8.5703125" bestFit="1" customWidth="1"/>
    <col min="8961" max="8966" width="4.7109375" customWidth="1"/>
    <col min="8967" max="8967" width="2.42578125" customWidth="1"/>
    <col min="8968" max="8969" width="4.7109375" customWidth="1"/>
    <col min="8970" max="8970" width="2.42578125" customWidth="1"/>
    <col min="8971" max="8971" width="7.140625" customWidth="1"/>
    <col min="8972" max="8972" width="2.42578125" customWidth="1"/>
    <col min="8973" max="8973" width="4.85546875" customWidth="1"/>
    <col min="8974" max="8974" width="3.7109375" customWidth="1"/>
    <col min="8975" max="8975" width="4.85546875" customWidth="1"/>
    <col min="8976" max="8979" width="4.7109375" customWidth="1"/>
    <col min="8980" max="8980" width="2.42578125" customWidth="1"/>
    <col min="8981" max="8982" width="4.7109375" customWidth="1"/>
    <col min="8983" max="8983" width="2.42578125" customWidth="1"/>
    <col min="8984" max="8984" width="7.140625" customWidth="1"/>
    <col min="8985" max="8985" width="3.28515625" bestFit="1" customWidth="1"/>
    <col min="8986" max="8988" width="4.7109375" customWidth="1"/>
    <col min="8989" max="8989" width="8.85546875" customWidth="1"/>
    <col min="8990" max="8993" width="6.85546875" customWidth="1"/>
    <col min="8994" max="8996" width="13.42578125" bestFit="1" customWidth="1"/>
    <col min="8997" max="8997" width="13.42578125" customWidth="1"/>
    <col min="8998" max="8998" width="11.85546875" bestFit="1" customWidth="1"/>
    <col min="8999" max="8999" width="14" bestFit="1" customWidth="1"/>
    <col min="9000" max="9000" width="15.140625" bestFit="1" customWidth="1"/>
    <col min="9001" max="9001" width="14.7109375" bestFit="1" customWidth="1"/>
    <col min="9002" max="9002" width="18.28515625" bestFit="1" customWidth="1"/>
    <col min="9003" max="9003" width="17.42578125" bestFit="1" customWidth="1"/>
    <col min="9004" max="9004" width="11.140625" bestFit="1" customWidth="1"/>
    <col min="9005" max="9005" width="17.85546875" bestFit="1" customWidth="1"/>
    <col min="9006" max="9006" width="18" bestFit="1" customWidth="1"/>
    <col min="9007" max="9007" width="14.28515625" bestFit="1" customWidth="1"/>
    <col min="9008" max="9008" width="15.28515625" bestFit="1" customWidth="1"/>
    <col min="9009" max="9009" width="16.28515625" bestFit="1" customWidth="1"/>
    <col min="9010" max="9010" width="18.28515625" bestFit="1" customWidth="1"/>
    <col min="9011" max="9011" width="17.28515625" bestFit="1" customWidth="1"/>
    <col min="9012" max="9012" width="16.42578125" bestFit="1" customWidth="1"/>
    <col min="9013" max="9013" width="10.28515625" bestFit="1" customWidth="1"/>
    <col min="9014" max="9014" width="17" bestFit="1" customWidth="1"/>
    <col min="9015" max="9015" width="17.140625" bestFit="1" customWidth="1"/>
    <col min="9016" max="9016" width="13.42578125" bestFit="1" customWidth="1"/>
    <col min="9017" max="9017" width="14.28515625" bestFit="1" customWidth="1"/>
    <col min="9018" max="9018" width="15.42578125" bestFit="1" customWidth="1"/>
    <col min="9019" max="9019" width="17.28515625" bestFit="1" customWidth="1"/>
    <col min="9020" max="9020" width="8.5703125" bestFit="1" customWidth="1"/>
    <col min="9021" max="9021" width="9.28515625" bestFit="1" customWidth="1"/>
    <col min="9022" max="9022" width="8.5703125" bestFit="1" customWidth="1"/>
    <col min="9217" max="9222" width="4.7109375" customWidth="1"/>
    <col min="9223" max="9223" width="2.42578125" customWidth="1"/>
    <col min="9224" max="9225" width="4.7109375" customWidth="1"/>
    <col min="9226" max="9226" width="2.42578125" customWidth="1"/>
    <col min="9227" max="9227" width="7.140625" customWidth="1"/>
    <col min="9228" max="9228" width="2.42578125" customWidth="1"/>
    <col min="9229" max="9229" width="4.85546875" customWidth="1"/>
    <col min="9230" max="9230" width="3.7109375" customWidth="1"/>
    <col min="9231" max="9231" width="4.85546875" customWidth="1"/>
    <col min="9232" max="9235" width="4.7109375" customWidth="1"/>
    <col min="9236" max="9236" width="2.42578125" customWidth="1"/>
    <col min="9237" max="9238" width="4.7109375" customWidth="1"/>
    <col min="9239" max="9239" width="2.42578125" customWidth="1"/>
    <col min="9240" max="9240" width="7.140625" customWidth="1"/>
    <col min="9241" max="9241" width="3.28515625" bestFit="1" customWidth="1"/>
    <col min="9242" max="9244" width="4.7109375" customWidth="1"/>
    <col min="9245" max="9245" width="8.85546875" customWidth="1"/>
    <col min="9246" max="9249" width="6.85546875" customWidth="1"/>
    <col min="9250" max="9252" width="13.42578125" bestFit="1" customWidth="1"/>
    <col min="9253" max="9253" width="13.42578125" customWidth="1"/>
    <col min="9254" max="9254" width="11.85546875" bestFit="1" customWidth="1"/>
    <col min="9255" max="9255" width="14" bestFit="1" customWidth="1"/>
    <col min="9256" max="9256" width="15.140625" bestFit="1" customWidth="1"/>
    <col min="9257" max="9257" width="14.7109375" bestFit="1" customWidth="1"/>
    <col min="9258" max="9258" width="18.28515625" bestFit="1" customWidth="1"/>
    <col min="9259" max="9259" width="17.42578125" bestFit="1" customWidth="1"/>
    <col min="9260" max="9260" width="11.140625" bestFit="1" customWidth="1"/>
    <col min="9261" max="9261" width="17.85546875" bestFit="1" customWidth="1"/>
    <col min="9262" max="9262" width="18" bestFit="1" customWidth="1"/>
    <col min="9263" max="9263" width="14.28515625" bestFit="1" customWidth="1"/>
    <col min="9264" max="9264" width="15.28515625" bestFit="1" customWidth="1"/>
    <col min="9265" max="9265" width="16.28515625" bestFit="1" customWidth="1"/>
    <col min="9266" max="9266" width="18.28515625" bestFit="1" customWidth="1"/>
    <col min="9267" max="9267" width="17.28515625" bestFit="1" customWidth="1"/>
    <col min="9268" max="9268" width="16.42578125" bestFit="1" customWidth="1"/>
    <col min="9269" max="9269" width="10.28515625" bestFit="1" customWidth="1"/>
    <col min="9270" max="9270" width="17" bestFit="1" customWidth="1"/>
    <col min="9271" max="9271" width="17.140625" bestFit="1" customWidth="1"/>
    <col min="9272" max="9272" width="13.42578125" bestFit="1" customWidth="1"/>
    <col min="9273" max="9273" width="14.28515625" bestFit="1" customWidth="1"/>
    <col min="9274" max="9274" width="15.42578125" bestFit="1" customWidth="1"/>
    <col min="9275" max="9275" width="17.28515625" bestFit="1" customWidth="1"/>
    <col min="9276" max="9276" width="8.5703125" bestFit="1" customWidth="1"/>
    <col min="9277" max="9277" width="9.28515625" bestFit="1" customWidth="1"/>
    <col min="9278" max="9278" width="8.5703125" bestFit="1" customWidth="1"/>
    <col min="9473" max="9478" width="4.7109375" customWidth="1"/>
    <col min="9479" max="9479" width="2.42578125" customWidth="1"/>
    <col min="9480" max="9481" width="4.7109375" customWidth="1"/>
    <col min="9482" max="9482" width="2.42578125" customWidth="1"/>
    <col min="9483" max="9483" width="7.140625" customWidth="1"/>
    <col min="9484" max="9484" width="2.42578125" customWidth="1"/>
    <col min="9485" max="9485" width="4.85546875" customWidth="1"/>
    <col min="9486" max="9486" width="3.7109375" customWidth="1"/>
    <col min="9487" max="9487" width="4.85546875" customWidth="1"/>
    <col min="9488" max="9491" width="4.7109375" customWidth="1"/>
    <col min="9492" max="9492" width="2.42578125" customWidth="1"/>
    <col min="9493" max="9494" width="4.7109375" customWidth="1"/>
    <col min="9495" max="9495" width="2.42578125" customWidth="1"/>
    <col min="9496" max="9496" width="7.140625" customWidth="1"/>
    <col min="9497" max="9497" width="3.28515625" bestFit="1" customWidth="1"/>
    <col min="9498" max="9500" width="4.7109375" customWidth="1"/>
    <col min="9501" max="9501" width="8.85546875" customWidth="1"/>
    <col min="9502" max="9505" width="6.85546875" customWidth="1"/>
    <col min="9506" max="9508" width="13.42578125" bestFit="1" customWidth="1"/>
    <col min="9509" max="9509" width="13.42578125" customWidth="1"/>
    <col min="9510" max="9510" width="11.85546875" bestFit="1" customWidth="1"/>
    <col min="9511" max="9511" width="14" bestFit="1" customWidth="1"/>
    <col min="9512" max="9512" width="15.140625" bestFit="1" customWidth="1"/>
    <col min="9513" max="9513" width="14.7109375" bestFit="1" customWidth="1"/>
    <col min="9514" max="9514" width="18.28515625" bestFit="1" customWidth="1"/>
    <col min="9515" max="9515" width="17.42578125" bestFit="1" customWidth="1"/>
    <col min="9516" max="9516" width="11.140625" bestFit="1" customWidth="1"/>
    <col min="9517" max="9517" width="17.85546875" bestFit="1" customWidth="1"/>
    <col min="9518" max="9518" width="18" bestFit="1" customWidth="1"/>
    <col min="9519" max="9519" width="14.28515625" bestFit="1" customWidth="1"/>
    <col min="9520" max="9520" width="15.28515625" bestFit="1" customWidth="1"/>
    <col min="9521" max="9521" width="16.28515625" bestFit="1" customWidth="1"/>
    <col min="9522" max="9522" width="18.28515625" bestFit="1" customWidth="1"/>
    <col min="9523" max="9523" width="17.28515625" bestFit="1" customWidth="1"/>
    <col min="9524" max="9524" width="16.42578125" bestFit="1" customWidth="1"/>
    <col min="9525" max="9525" width="10.28515625" bestFit="1" customWidth="1"/>
    <col min="9526" max="9526" width="17" bestFit="1" customWidth="1"/>
    <col min="9527" max="9527" width="17.140625" bestFit="1" customWidth="1"/>
    <col min="9528" max="9528" width="13.42578125" bestFit="1" customWidth="1"/>
    <col min="9529" max="9529" width="14.28515625" bestFit="1" customWidth="1"/>
    <col min="9530" max="9530" width="15.42578125" bestFit="1" customWidth="1"/>
    <col min="9531" max="9531" width="17.28515625" bestFit="1" customWidth="1"/>
    <col min="9532" max="9532" width="8.5703125" bestFit="1" customWidth="1"/>
    <col min="9533" max="9533" width="9.28515625" bestFit="1" customWidth="1"/>
    <col min="9534" max="9534" width="8.5703125" bestFit="1" customWidth="1"/>
    <col min="9729" max="9734" width="4.7109375" customWidth="1"/>
    <col min="9735" max="9735" width="2.42578125" customWidth="1"/>
    <col min="9736" max="9737" width="4.7109375" customWidth="1"/>
    <col min="9738" max="9738" width="2.42578125" customWidth="1"/>
    <col min="9739" max="9739" width="7.140625" customWidth="1"/>
    <col min="9740" max="9740" width="2.42578125" customWidth="1"/>
    <col min="9741" max="9741" width="4.85546875" customWidth="1"/>
    <col min="9742" max="9742" width="3.7109375" customWidth="1"/>
    <col min="9743" max="9743" width="4.85546875" customWidth="1"/>
    <col min="9744" max="9747" width="4.7109375" customWidth="1"/>
    <col min="9748" max="9748" width="2.42578125" customWidth="1"/>
    <col min="9749" max="9750" width="4.7109375" customWidth="1"/>
    <col min="9751" max="9751" width="2.42578125" customWidth="1"/>
    <col min="9752" max="9752" width="7.140625" customWidth="1"/>
    <col min="9753" max="9753" width="3.28515625" bestFit="1" customWidth="1"/>
    <col min="9754" max="9756" width="4.7109375" customWidth="1"/>
    <col min="9757" max="9757" width="8.85546875" customWidth="1"/>
    <col min="9758" max="9761" width="6.85546875" customWidth="1"/>
    <col min="9762" max="9764" width="13.42578125" bestFit="1" customWidth="1"/>
    <col min="9765" max="9765" width="13.42578125" customWidth="1"/>
    <col min="9766" max="9766" width="11.85546875" bestFit="1" customWidth="1"/>
    <col min="9767" max="9767" width="14" bestFit="1" customWidth="1"/>
    <col min="9768" max="9768" width="15.140625" bestFit="1" customWidth="1"/>
    <col min="9769" max="9769" width="14.7109375" bestFit="1" customWidth="1"/>
    <col min="9770" max="9770" width="18.28515625" bestFit="1" customWidth="1"/>
    <col min="9771" max="9771" width="17.42578125" bestFit="1" customWidth="1"/>
    <col min="9772" max="9772" width="11.140625" bestFit="1" customWidth="1"/>
    <col min="9773" max="9773" width="17.85546875" bestFit="1" customWidth="1"/>
    <col min="9774" max="9774" width="18" bestFit="1" customWidth="1"/>
    <col min="9775" max="9775" width="14.28515625" bestFit="1" customWidth="1"/>
    <col min="9776" max="9776" width="15.28515625" bestFit="1" customWidth="1"/>
    <col min="9777" max="9777" width="16.28515625" bestFit="1" customWidth="1"/>
    <col min="9778" max="9778" width="18.28515625" bestFit="1" customWidth="1"/>
    <col min="9779" max="9779" width="17.28515625" bestFit="1" customWidth="1"/>
    <col min="9780" max="9780" width="16.42578125" bestFit="1" customWidth="1"/>
    <col min="9781" max="9781" width="10.28515625" bestFit="1" customWidth="1"/>
    <col min="9782" max="9782" width="17" bestFit="1" customWidth="1"/>
    <col min="9783" max="9783" width="17.140625" bestFit="1" customWidth="1"/>
    <col min="9784" max="9784" width="13.42578125" bestFit="1" customWidth="1"/>
    <col min="9785" max="9785" width="14.28515625" bestFit="1" customWidth="1"/>
    <col min="9786" max="9786" width="15.42578125" bestFit="1" customWidth="1"/>
    <col min="9787" max="9787" width="17.28515625" bestFit="1" customWidth="1"/>
    <col min="9788" max="9788" width="8.5703125" bestFit="1" customWidth="1"/>
    <col min="9789" max="9789" width="9.28515625" bestFit="1" customWidth="1"/>
    <col min="9790" max="9790" width="8.5703125" bestFit="1" customWidth="1"/>
    <col min="9985" max="9990" width="4.7109375" customWidth="1"/>
    <col min="9991" max="9991" width="2.42578125" customWidth="1"/>
    <col min="9992" max="9993" width="4.7109375" customWidth="1"/>
    <col min="9994" max="9994" width="2.42578125" customWidth="1"/>
    <col min="9995" max="9995" width="7.140625" customWidth="1"/>
    <col min="9996" max="9996" width="2.42578125" customWidth="1"/>
    <col min="9997" max="9997" width="4.85546875" customWidth="1"/>
    <col min="9998" max="9998" width="3.7109375" customWidth="1"/>
    <col min="9999" max="9999" width="4.85546875" customWidth="1"/>
    <col min="10000" max="10003" width="4.7109375" customWidth="1"/>
    <col min="10004" max="10004" width="2.42578125" customWidth="1"/>
    <col min="10005" max="10006" width="4.7109375" customWidth="1"/>
    <col min="10007" max="10007" width="2.42578125" customWidth="1"/>
    <col min="10008" max="10008" width="7.140625" customWidth="1"/>
    <col min="10009" max="10009" width="3.28515625" bestFit="1" customWidth="1"/>
    <col min="10010" max="10012" width="4.7109375" customWidth="1"/>
    <col min="10013" max="10013" width="8.85546875" customWidth="1"/>
    <col min="10014" max="10017" width="6.85546875" customWidth="1"/>
    <col min="10018" max="10020" width="13.42578125" bestFit="1" customWidth="1"/>
    <col min="10021" max="10021" width="13.42578125" customWidth="1"/>
    <col min="10022" max="10022" width="11.85546875" bestFit="1" customWidth="1"/>
    <col min="10023" max="10023" width="14" bestFit="1" customWidth="1"/>
    <col min="10024" max="10024" width="15.140625" bestFit="1" customWidth="1"/>
    <col min="10025" max="10025" width="14.7109375" bestFit="1" customWidth="1"/>
    <col min="10026" max="10026" width="18.28515625" bestFit="1" customWidth="1"/>
    <col min="10027" max="10027" width="17.42578125" bestFit="1" customWidth="1"/>
    <col min="10028" max="10028" width="11.140625" bestFit="1" customWidth="1"/>
    <col min="10029" max="10029" width="17.85546875" bestFit="1" customWidth="1"/>
    <col min="10030" max="10030" width="18" bestFit="1" customWidth="1"/>
    <col min="10031" max="10031" width="14.28515625" bestFit="1" customWidth="1"/>
    <col min="10032" max="10032" width="15.28515625" bestFit="1" customWidth="1"/>
    <col min="10033" max="10033" width="16.28515625" bestFit="1" customWidth="1"/>
    <col min="10034" max="10034" width="18.28515625" bestFit="1" customWidth="1"/>
    <col min="10035" max="10035" width="17.28515625" bestFit="1" customWidth="1"/>
    <col min="10036" max="10036" width="16.42578125" bestFit="1" customWidth="1"/>
    <col min="10037" max="10037" width="10.28515625" bestFit="1" customWidth="1"/>
    <col min="10038" max="10038" width="17" bestFit="1" customWidth="1"/>
    <col min="10039" max="10039" width="17.140625" bestFit="1" customWidth="1"/>
    <col min="10040" max="10040" width="13.42578125" bestFit="1" customWidth="1"/>
    <col min="10041" max="10041" width="14.28515625" bestFit="1" customWidth="1"/>
    <col min="10042" max="10042" width="15.42578125" bestFit="1" customWidth="1"/>
    <col min="10043" max="10043" width="17.28515625" bestFit="1" customWidth="1"/>
    <col min="10044" max="10044" width="8.5703125" bestFit="1" customWidth="1"/>
    <col min="10045" max="10045" width="9.28515625" bestFit="1" customWidth="1"/>
    <col min="10046" max="10046" width="8.5703125" bestFit="1" customWidth="1"/>
    <col min="10241" max="10246" width="4.7109375" customWidth="1"/>
    <col min="10247" max="10247" width="2.42578125" customWidth="1"/>
    <col min="10248" max="10249" width="4.7109375" customWidth="1"/>
    <col min="10250" max="10250" width="2.42578125" customWidth="1"/>
    <col min="10251" max="10251" width="7.140625" customWidth="1"/>
    <col min="10252" max="10252" width="2.42578125" customWidth="1"/>
    <col min="10253" max="10253" width="4.85546875" customWidth="1"/>
    <col min="10254" max="10254" width="3.7109375" customWidth="1"/>
    <col min="10255" max="10255" width="4.85546875" customWidth="1"/>
    <col min="10256" max="10259" width="4.7109375" customWidth="1"/>
    <col min="10260" max="10260" width="2.42578125" customWidth="1"/>
    <col min="10261" max="10262" width="4.7109375" customWidth="1"/>
    <col min="10263" max="10263" width="2.42578125" customWidth="1"/>
    <col min="10264" max="10264" width="7.140625" customWidth="1"/>
    <col min="10265" max="10265" width="3.28515625" bestFit="1" customWidth="1"/>
    <col min="10266" max="10268" width="4.7109375" customWidth="1"/>
    <col min="10269" max="10269" width="8.85546875" customWidth="1"/>
    <col min="10270" max="10273" width="6.85546875" customWidth="1"/>
    <col min="10274" max="10276" width="13.42578125" bestFit="1" customWidth="1"/>
    <col min="10277" max="10277" width="13.42578125" customWidth="1"/>
    <col min="10278" max="10278" width="11.85546875" bestFit="1" customWidth="1"/>
    <col min="10279" max="10279" width="14" bestFit="1" customWidth="1"/>
    <col min="10280" max="10280" width="15.140625" bestFit="1" customWidth="1"/>
    <col min="10281" max="10281" width="14.7109375" bestFit="1" customWidth="1"/>
    <col min="10282" max="10282" width="18.28515625" bestFit="1" customWidth="1"/>
    <col min="10283" max="10283" width="17.42578125" bestFit="1" customWidth="1"/>
    <col min="10284" max="10284" width="11.140625" bestFit="1" customWidth="1"/>
    <col min="10285" max="10285" width="17.85546875" bestFit="1" customWidth="1"/>
    <col min="10286" max="10286" width="18" bestFit="1" customWidth="1"/>
    <col min="10287" max="10287" width="14.28515625" bestFit="1" customWidth="1"/>
    <col min="10288" max="10288" width="15.28515625" bestFit="1" customWidth="1"/>
    <col min="10289" max="10289" width="16.28515625" bestFit="1" customWidth="1"/>
    <col min="10290" max="10290" width="18.28515625" bestFit="1" customWidth="1"/>
    <col min="10291" max="10291" width="17.28515625" bestFit="1" customWidth="1"/>
    <col min="10292" max="10292" width="16.42578125" bestFit="1" customWidth="1"/>
    <col min="10293" max="10293" width="10.28515625" bestFit="1" customWidth="1"/>
    <col min="10294" max="10294" width="17" bestFit="1" customWidth="1"/>
    <col min="10295" max="10295" width="17.140625" bestFit="1" customWidth="1"/>
    <col min="10296" max="10296" width="13.42578125" bestFit="1" customWidth="1"/>
    <col min="10297" max="10297" width="14.28515625" bestFit="1" customWidth="1"/>
    <col min="10298" max="10298" width="15.42578125" bestFit="1" customWidth="1"/>
    <col min="10299" max="10299" width="17.28515625" bestFit="1" customWidth="1"/>
    <col min="10300" max="10300" width="8.5703125" bestFit="1" customWidth="1"/>
    <col min="10301" max="10301" width="9.28515625" bestFit="1" customWidth="1"/>
    <col min="10302" max="10302" width="8.5703125" bestFit="1" customWidth="1"/>
    <col min="10497" max="10502" width="4.7109375" customWidth="1"/>
    <col min="10503" max="10503" width="2.42578125" customWidth="1"/>
    <col min="10504" max="10505" width="4.7109375" customWidth="1"/>
    <col min="10506" max="10506" width="2.42578125" customWidth="1"/>
    <col min="10507" max="10507" width="7.140625" customWidth="1"/>
    <col min="10508" max="10508" width="2.42578125" customWidth="1"/>
    <col min="10509" max="10509" width="4.85546875" customWidth="1"/>
    <col min="10510" max="10510" width="3.7109375" customWidth="1"/>
    <col min="10511" max="10511" width="4.85546875" customWidth="1"/>
    <col min="10512" max="10515" width="4.7109375" customWidth="1"/>
    <col min="10516" max="10516" width="2.42578125" customWidth="1"/>
    <col min="10517" max="10518" width="4.7109375" customWidth="1"/>
    <col min="10519" max="10519" width="2.42578125" customWidth="1"/>
    <col min="10520" max="10520" width="7.140625" customWidth="1"/>
    <col min="10521" max="10521" width="3.28515625" bestFit="1" customWidth="1"/>
    <col min="10522" max="10524" width="4.7109375" customWidth="1"/>
    <col min="10525" max="10525" width="8.85546875" customWidth="1"/>
    <col min="10526" max="10529" width="6.85546875" customWidth="1"/>
    <col min="10530" max="10532" width="13.42578125" bestFit="1" customWidth="1"/>
    <col min="10533" max="10533" width="13.42578125" customWidth="1"/>
    <col min="10534" max="10534" width="11.85546875" bestFit="1" customWidth="1"/>
    <col min="10535" max="10535" width="14" bestFit="1" customWidth="1"/>
    <col min="10536" max="10536" width="15.140625" bestFit="1" customWidth="1"/>
    <col min="10537" max="10537" width="14.7109375" bestFit="1" customWidth="1"/>
    <col min="10538" max="10538" width="18.28515625" bestFit="1" customWidth="1"/>
    <col min="10539" max="10539" width="17.42578125" bestFit="1" customWidth="1"/>
    <col min="10540" max="10540" width="11.140625" bestFit="1" customWidth="1"/>
    <col min="10541" max="10541" width="17.85546875" bestFit="1" customWidth="1"/>
    <col min="10542" max="10542" width="18" bestFit="1" customWidth="1"/>
    <col min="10543" max="10543" width="14.28515625" bestFit="1" customWidth="1"/>
    <col min="10544" max="10544" width="15.28515625" bestFit="1" customWidth="1"/>
    <col min="10545" max="10545" width="16.28515625" bestFit="1" customWidth="1"/>
    <col min="10546" max="10546" width="18.28515625" bestFit="1" customWidth="1"/>
    <col min="10547" max="10547" width="17.28515625" bestFit="1" customWidth="1"/>
    <col min="10548" max="10548" width="16.42578125" bestFit="1" customWidth="1"/>
    <col min="10549" max="10549" width="10.28515625" bestFit="1" customWidth="1"/>
    <col min="10550" max="10550" width="17" bestFit="1" customWidth="1"/>
    <col min="10551" max="10551" width="17.140625" bestFit="1" customWidth="1"/>
    <col min="10552" max="10552" width="13.42578125" bestFit="1" customWidth="1"/>
    <col min="10553" max="10553" width="14.28515625" bestFit="1" customWidth="1"/>
    <col min="10554" max="10554" width="15.42578125" bestFit="1" customWidth="1"/>
    <col min="10555" max="10555" width="17.28515625" bestFit="1" customWidth="1"/>
    <col min="10556" max="10556" width="8.5703125" bestFit="1" customWidth="1"/>
    <col min="10557" max="10557" width="9.28515625" bestFit="1" customWidth="1"/>
    <col min="10558" max="10558" width="8.5703125" bestFit="1" customWidth="1"/>
    <col min="10753" max="10758" width="4.7109375" customWidth="1"/>
    <col min="10759" max="10759" width="2.42578125" customWidth="1"/>
    <col min="10760" max="10761" width="4.7109375" customWidth="1"/>
    <col min="10762" max="10762" width="2.42578125" customWidth="1"/>
    <col min="10763" max="10763" width="7.140625" customWidth="1"/>
    <col min="10764" max="10764" width="2.42578125" customWidth="1"/>
    <col min="10765" max="10765" width="4.85546875" customWidth="1"/>
    <col min="10766" max="10766" width="3.7109375" customWidth="1"/>
    <col min="10767" max="10767" width="4.85546875" customWidth="1"/>
    <col min="10768" max="10771" width="4.7109375" customWidth="1"/>
    <col min="10772" max="10772" width="2.42578125" customWidth="1"/>
    <col min="10773" max="10774" width="4.7109375" customWidth="1"/>
    <col min="10775" max="10775" width="2.42578125" customWidth="1"/>
    <col min="10776" max="10776" width="7.140625" customWidth="1"/>
    <col min="10777" max="10777" width="3.28515625" bestFit="1" customWidth="1"/>
    <col min="10778" max="10780" width="4.7109375" customWidth="1"/>
    <col min="10781" max="10781" width="8.85546875" customWidth="1"/>
    <col min="10782" max="10785" width="6.85546875" customWidth="1"/>
    <col min="10786" max="10788" width="13.42578125" bestFit="1" customWidth="1"/>
    <col min="10789" max="10789" width="13.42578125" customWidth="1"/>
    <col min="10790" max="10790" width="11.85546875" bestFit="1" customWidth="1"/>
    <col min="10791" max="10791" width="14" bestFit="1" customWidth="1"/>
    <col min="10792" max="10792" width="15.140625" bestFit="1" customWidth="1"/>
    <col min="10793" max="10793" width="14.7109375" bestFit="1" customWidth="1"/>
    <col min="10794" max="10794" width="18.28515625" bestFit="1" customWidth="1"/>
    <col min="10795" max="10795" width="17.42578125" bestFit="1" customWidth="1"/>
    <col min="10796" max="10796" width="11.140625" bestFit="1" customWidth="1"/>
    <col min="10797" max="10797" width="17.85546875" bestFit="1" customWidth="1"/>
    <col min="10798" max="10798" width="18" bestFit="1" customWidth="1"/>
    <col min="10799" max="10799" width="14.28515625" bestFit="1" customWidth="1"/>
    <col min="10800" max="10800" width="15.28515625" bestFit="1" customWidth="1"/>
    <col min="10801" max="10801" width="16.28515625" bestFit="1" customWidth="1"/>
    <col min="10802" max="10802" width="18.28515625" bestFit="1" customWidth="1"/>
    <col min="10803" max="10803" width="17.28515625" bestFit="1" customWidth="1"/>
    <col min="10804" max="10804" width="16.42578125" bestFit="1" customWidth="1"/>
    <col min="10805" max="10805" width="10.28515625" bestFit="1" customWidth="1"/>
    <col min="10806" max="10806" width="17" bestFit="1" customWidth="1"/>
    <col min="10807" max="10807" width="17.140625" bestFit="1" customWidth="1"/>
    <col min="10808" max="10808" width="13.42578125" bestFit="1" customWidth="1"/>
    <col min="10809" max="10809" width="14.28515625" bestFit="1" customWidth="1"/>
    <col min="10810" max="10810" width="15.42578125" bestFit="1" customWidth="1"/>
    <col min="10811" max="10811" width="17.28515625" bestFit="1" customWidth="1"/>
    <col min="10812" max="10812" width="8.5703125" bestFit="1" customWidth="1"/>
    <col min="10813" max="10813" width="9.28515625" bestFit="1" customWidth="1"/>
    <col min="10814" max="10814" width="8.5703125" bestFit="1" customWidth="1"/>
    <col min="11009" max="11014" width="4.7109375" customWidth="1"/>
    <col min="11015" max="11015" width="2.42578125" customWidth="1"/>
    <col min="11016" max="11017" width="4.7109375" customWidth="1"/>
    <col min="11018" max="11018" width="2.42578125" customWidth="1"/>
    <col min="11019" max="11019" width="7.140625" customWidth="1"/>
    <col min="11020" max="11020" width="2.42578125" customWidth="1"/>
    <col min="11021" max="11021" width="4.85546875" customWidth="1"/>
    <col min="11022" max="11022" width="3.7109375" customWidth="1"/>
    <col min="11023" max="11023" width="4.85546875" customWidth="1"/>
    <col min="11024" max="11027" width="4.7109375" customWidth="1"/>
    <col min="11028" max="11028" width="2.42578125" customWidth="1"/>
    <col min="11029" max="11030" width="4.7109375" customWidth="1"/>
    <col min="11031" max="11031" width="2.42578125" customWidth="1"/>
    <col min="11032" max="11032" width="7.140625" customWidth="1"/>
    <col min="11033" max="11033" width="3.28515625" bestFit="1" customWidth="1"/>
    <col min="11034" max="11036" width="4.7109375" customWidth="1"/>
    <col min="11037" max="11037" width="8.85546875" customWidth="1"/>
    <col min="11038" max="11041" width="6.85546875" customWidth="1"/>
    <col min="11042" max="11044" width="13.42578125" bestFit="1" customWidth="1"/>
    <col min="11045" max="11045" width="13.42578125" customWidth="1"/>
    <col min="11046" max="11046" width="11.85546875" bestFit="1" customWidth="1"/>
    <col min="11047" max="11047" width="14" bestFit="1" customWidth="1"/>
    <col min="11048" max="11048" width="15.140625" bestFit="1" customWidth="1"/>
    <col min="11049" max="11049" width="14.7109375" bestFit="1" customWidth="1"/>
    <col min="11050" max="11050" width="18.28515625" bestFit="1" customWidth="1"/>
    <col min="11051" max="11051" width="17.42578125" bestFit="1" customWidth="1"/>
    <col min="11052" max="11052" width="11.140625" bestFit="1" customWidth="1"/>
    <col min="11053" max="11053" width="17.85546875" bestFit="1" customWidth="1"/>
    <col min="11054" max="11054" width="18" bestFit="1" customWidth="1"/>
    <col min="11055" max="11055" width="14.28515625" bestFit="1" customWidth="1"/>
    <col min="11056" max="11056" width="15.28515625" bestFit="1" customWidth="1"/>
    <col min="11057" max="11057" width="16.28515625" bestFit="1" customWidth="1"/>
    <col min="11058" max="11058" width="18.28515625" bestFit="1" customWidth="1"/>
    <col min="11059" max="11059" width="17.28515625" bestFit="1" customWidth="1"/>
    <col min="11060" max="11060" width="16.42578125" bestFit="1" customWidth="1"/>
    <col min="11061" max="11061" width="10.28515625" bestFit="1" customWidth="1"/>
    <col min="11062" max="11062" width="17" bestFit="1" customWidth="1"/>
    <col min="11063" max="11063" width="17.140625" bestFit="1" customWidth="1"/>
    <col min="11064" max="11064" width="13.42578125" bestFit="1" customWidth="1"/>
    <col min="11065" max="11065" width="14.28515625" bestFit="1" customWidth="1"/>
    <col min="11066" max="11066" width="15.42578125" bestFit="1" customWidth="1"/>
    <col min="11067" max="11067" width="17.28515625" bestFit="1" customWidth="1"/>
    <col min="11068" max="11068" width="8.5703125" bestFit="1" customWidth="1"/>
    <col min="11069" max="11069" width="9.28515625" bestFit="1" customWidth="1"/>
    <col min="11070" max="11070" width="8.5703125" bestFit="1" customWidth="1"/>
    <col min="11265" max="11270" width="4.7109375" customWidth="1"/>
    <col min="11271" max="11271" width="2.42578125" customWidth="1"/>
    <col min="11272" max="11273" width="4.7109375" customWidth="1"/>
    <col min="11274" max="11274" width="2.42578125" customWidth="1"/>
    <col min="11275" max="11275" width="7.140625" customWidth="1"/>
    <col min="11276" max="11276" width="2.42578125" customWidth="1"/>
    <col min="11277" max="11277" width="4.85546875" customWidth="1"/>
    <col min="11278" max="11278" width="3.7109375" customWidth="1"/>
    <col min="11279" max="11279" width="4.85546875" customWidth="1"/>
    <col min="11280" max="11283" width="4.7109375" customWidth="1"/>
    <col min="11284" max="11284" width="2.42578125" customWidth="1"/>
    <col min="11285" max="11286" width="4.7109375" customWidth="1"/>
    <col min="11287" max="11287" width="2.42578125" customWidth="1"/>
    <col min="11288" max="11288" width="7.140625" customWidth="1"/>
    <col min="11289" max="11289" width="3.28515625" bestFit="1" customWidth="1"/>
    <col min="11290" max="11292" width="4.7109375" customWidth="1"/>
    <col min="11293" max="11293" width="8.85546875" customWidth="1"/>
    <col min="11294" max="11297" width="6.85546875" customWidth="1"/>
    <col min="11298" max="11300" width="13.42578125" bestFit="1" customWidth="1"/>
    <col min="11301" max="11301" width="13.42578125" customWidth="1"/>
    <col min="11302" max="11302" width="11.85546875" bestFit="1" customWidth="1"/>
    <col min="11303" max="11303" width="14" bestFit="1" customWidth="1"/>
    <col min="11304" max="11304" width="15.140625" bestFit="1" customWidth="1"/>
    <col min="11305" max="11305" width="14.7109375" bestFit="1" customWidth="1"/>
    <col min="11306" max="11306" width="18.28515625" bestFit="1" customWidth="1"/>
    <col min="11307" max="11307" width="17.42578125" bestFit="1" customWidth="1"/>
    <col min="11308" max="11308" width="11.140625" bestFit="1" customWidth="1"/>
    <col min="11309" max="11309" width="17.85546875" bestFit="1" customWidth="1"/>
    <col min="11310" max="11310" width="18" bestFit="1" customWidth="1"/>
    <col min="11311" max="11311" width="14.28515625" bestFit="1" customWidth="1"/>
    <col min="11312" max="11312" width="15.28515625" bestFit="1" customWidth="1"/>
    <col min="11313" max="11313" width="16.28515625" bestFit="1" customWidth="1"/>
    <col min="11314" max="11314" width="18.28515625" bestFit="1" customWidth="1"/>
    <col min="11315" max="11315" width="17.28515625" bestFit="1" customWidth="1"/>
    <col min="11316" max="11316" width="16.42578125" bestFit="1" customWidth="1"/>
    <col min="11317" max="11317" width="10.28515625" bestFit="1" customWidth="1"/>
    <col min="11318" max="11318" width="17" bestFit="1" customWidth="1"/>
    <col min="11319" max="11319" width="17.140625" bestFit="1" customWidth="1"/>
    <col min="11320" max="11320" width="13.42578125" bestFit="1" customWidth="1"/>
    <col min="11321" max="11321" width="14.28515625" bestFit="1" customWidth="1"/>
    <col min="11322" max="11322" width="15.42578125" bestFit="1" customWidth="1"/>
    <col min="11323" max="11323" width="17.28515625" bestFit="1" customWidth="1"/>
    <col min="11324" max="11324" width="8.5703125" bestFit="1" customWidth="1"/>
    <col min="11325" max="11325" width="9.28515625" bestFit="1" customWidth="1"/>
    <col min="11326" max="11326" width="8.5703125" bestFit="1" customWidth="1"/>
    <col min="11521" max="11526" width="4.7109375" customWidth="1"/>
    <col min="11527" max="11527" width="2.42578125" customWidth="1"/>
    <col min="11528" max="11529" width="4.7109375" customWidth="1"/>
    <col min="11530" max="11530" width="2.42578125" customWidth="1"/>
    <col min="11531" max="11531" width="7.140625" customWidth="1"/>
    <col min="11532" max="11532" width="2.42578125" customWidth="1"/>
    <col min="11533" max="11533" width="4.85546875" customWidth="1"/>
    <col min="11534" max="11534" width="3.7109375" customWidth="1"/>
    <col min="11535" max="11535" width="4.85546875" customWidth="1"/>
    <col min="11536" max="11539" width="4.7109375" customWidth="1"/>
    <col min="11540" max="11540" width="2.42578125" customWidth="1"/>
    <col min="11541" max="11542" width="4.7109375" customWidth="1"/>
    <col min="11543" max="11543" width="2.42578125" customWidth="1"/>
    <col min="11544" max="11544" width="7.140625" customWidth="1"/>
    <col min="11545" max="11545" width="3.28515625" bestFit="1" customWidth="1"/>
    <col min="11546" max="11548" width="4.7109375" customWidth="1"/>
    <col min="11549" max="11549" width="8.85546875" customWidth="1"/>
    <col min="11550" max="11553" width="6.85546875" customWidth="1"/>
    <col min="11554" max="11556" width="13.42578125" bestFit="1" customWidth="1"/>
    <col min="11557" max="11557" width="13.42578125" customWidth="1"/>
    <col min="11558" max="11558" width="11.85546875" bestFit="1" customWidth="1"/>
    <col min="11559" max="11559" width="14" bestFit="1" customWidth="1"/>
    <col min="11560" max="11560" width="15.140625" bestFit="1" customWidth="1"/>
    <col min="11561" max="11561" width="14.7109375" bestFit="1" customWidth="1"/>
    <col min="11562" max="11562" width="18.28515625" bestFit="1" customWidth="1"/>
    <col min="11563" max="11563" width="17.42578125" bestFit="1" customWidth="1"/>
    <col min="11564" max="11564" width="11.140625" bestFit="1" customWidth="1"/>
    <col min="11565" max="11565" width="17.85546875" bestFit="1" customWidth="1"/>
    <col min="11566" max="11566" width="18" bestFit="1" customWidth="1"/>
    <col min="11567" max="11567" width="14.28515625" bestFit="1" customWidth="1"/>
    <col min="11568" max="11568" width="15.28515625" bestFit="1" customWidth="1"/>
    <col min="11569" max="11569" width="16.28515625" bestFit="1" customWidth="1"/>
    <col min="11570" max="11570" width="18.28515625" bestFit="1" customWidth="1"/>
    <col min="11571" max="11571" width="17.28515625" bestFit="1" customWidth="1"/>
    <col min="11572" max="11572" width="16.42578125" bestFit="1" customWidth="1"/>
    <col min="11573" max="11573" width="10.28515625" bestFit="1" customWidth="1"/>
    <col min="11574" max="11574" width="17" bestFit="1" customWidth="1"/>
    <col min="11575" max="11575" width="17.140625" bestFit="1" customWidth="1"/>
    <col min="11576" max="11576" width="13.42578125" bestFit="1" customWidth="1"/>
    <col min="11577" max="11577" width="14.28515625" bestFit="1" customWidth="1"/>
    <col min="11578" max="11578" width="15.42578125" bestFit="1" customWidth="1"/>
    <col min="11579" max="11579" width="17.28515625" bestFit="1" customWidth="1"/>
    <col min="11580" max="11580" width="8.5703125" bestFit="1" customWidth="1"/>
    <col min="11581" max="11581" width="9.28515625" bestFit="1" customWidth="1"/>
    <col min="11582" max="11582" width="8.5703125" bestFit="1" customWidth="1"/>
    <col min="11777" max="11782" width="4.7109375" customWidth="1"/>
    <col min="11783" max="11783" width="2.42578125" customWidth="1"/>
    <col min="11784" max="11785" width="4.7109375" customWidth="1"/>
    <col min="11786" max="11786" width="2.42578125" customWidth="1"/>
    <col min="11787" max="11787" width="7.140625" customWidth="1"/>
    <col min="11788" max="11788" width="2.42578125" customWidth="1"/>
    <col min="11789" max="11789" width="4.85546875" customWidth="1"/>
    <col min="11790" max="11790" width="3.7109375" customWidth="1"/>
    <col min="11791" max="11791" width="4.85546875" customWidth="1"/>
    <col min="11792" max="11795" width="4.7109375" customWidth="1"/>
    <col min="11796" max="11796" width="2.42578125" customWidth="1"/>
    <col min="11797" max="11798" width="4.7109375" customWidth="1"/>
    <col min="11799" max="11799" width="2.42578125" customWidth="1"/>
    <col min="11800" max="11800" width="7.140625" customWidth="1"/>
    <col min="11801" max="11801" width="3.28515625" bestFit="1" customWidth="1"/>
    <col min="11802" max="11804" width="4.7109375" customWidth="1"/>
    <col min="11805" max="11805" width="8.85546875" customWidth="1"/>
    <col min="11806" max="11809" width="6.85546875" customWidth="1"/>
    <col min="11810" max="11812" width="13.42578125" bestFit="1" customWidth="1"/>
    <col min="11813" max="11813" width="13.42578125" customWidth="1"/>
    <col min="11814" max="11814" width="11.85546875" bestFit="1" customWidth="1"/>
    <col min="11815" max="11815" width="14" bestFit="1" customWidth="1"/>
    <col min="11816" max="11816" width="15.140625" bestFit="1" customWidth="1"/>
    <col min="11817" max="11817" width="14.7109375" bestFit="1" customWidth="1"/>
    <col min="11818" max="11818" width="18.28515625" bestFit="1" customWidth="1"/>
    <col min="11819" max="11819" width="17.42578125" bestFit="1" customWidth="1"/>
    <col min="11820" max="11820" width="11.140625" bestFit="1" customWidth="1"/>
    <col min="11821" max="11821" width="17.85546875" bestFit="1" customWidth="1"/>
    <col min="11822" max="11822" width="18" bestFit="1" customWidth="1"/>
    <col min="11823" max="11823" width="14.28515625" bestFit="1" customWidth="1"/>
    <col min="11824" max="11824" width="15.28515625" bestFit="1" customWidth="1"/>
    <col min="11825" max="11825" width="16.28515625" bestFit="1" customWidth="1"/>
    <col min="11826" max="11826" width="18.28515625" bestFit="1" customWidth="1"/>
    <col min="11827" max="11827" width="17.28515625" bestFit="1" customWidth="1"/>
    <col min="11828" max="11828" width="16.42578125" bestFit="1" customWidth="1"/>
    <col min="11829" max="11829" width="10.28515625" bestFit="1" customWidth="1"/>
    <col min="11830" max="11830" width="17" bestFit="1" customWidth="1"/>
    <col min="11831" max="11831" width="17.140625" bestFit="1" customWidth="1"/>
    <col min="11832" max="11832" width="13.42578125" bestFit="1" customWidth="1"/>
    <col min="11833" max="11833" width="14.28515625" bestFit="1" customWidth="1"/>
    <col min="11834" max="11834" width="15.42578125" bestFit="1" customWidth="1"/>
    <col min="11835" max="11835" width="17.28515625" bestFit="1" customWidth="1"/>
    <col min="11836" max="11836" width="8.5703125" bestFit="1" customWidth="1"/>
    <col min="11837" max="11837" width="9.28515625" bestFit="1" customWidth="1"/>
    <col min="11838" max="11838" width="8.5703125" bestFit="1" customWidth="1"/>
    <col min="12033" max="12038" width="4.7109375" customWidth="1"/>
    <col min="12039" max="12039" width="2.42578125" customWidth="1"/>
    <col min="12040" max="12041" width="4.7109375" customWidth="1"/>
    <col min="12042" max="12042" width="2.42578125" customWidth="1"/>
    <col min="12043" max="12043" width="7.140625" customWidth="1"/>
    <col min="12044" max="12044" width="2.42578125" customWidth="1"/>
    <col min="12045" max="12045" width="4.85546875" customWidth="1"/>
    <col min="12046" max="12046" width="3.7109375" customWidth="1"/>
    <col min="12047" max="12047" width="4.85546875" customWidth="1"/>
    <col min="12048" max="12051" width="4.7109375" customWidth="1"/>
    <col min="12052" max="12052" width="2.42578125" customWidth="1"/>
    <col min="12053" max="12054" width="4.7109375" customWidth="1"/>
    <col min="12055" max="12055" width="2.42578125" customWidth="1"/>
    <col min="12056" max="12056" width="7.140625" customWidth="1"/>
    <col min="12057" max="12057" width="3.28515625" bestFit="1" customWidth="1"/>
    <col min="12058" max="12060" width="4.7109375" customWidth="1"/>
    <col min="12061" max="12061" width="8.85546875" customWidth="1"/>
    <col min="12062" max="12065" width="6.85546875" customWidth="1"/>
    <col min="12066" max="12068" width="13.42578125" bestFit="1" customWidth="1"/>
    <col min="12069" max="12069" width="13.42578125" customWidth="1"/>
    <col min="12070" max="12070" width="11.85546875" bestFit="1" customWidth="1"/>
    <col min="12071" max="12071" width="14" bestFit="1" customWidth="1"/>
    <col min="12072" max="12072" width="15.140625" bestFit="1" customWidth="1"/>
    <col min="12073" max="12073" width="14.7109375" bestFit="1" customWidth="1"/>
    <col min="12074" max="12074" width="18.28515625" bestFit="1" customWidth="1"/>
    <col min="12075" max="12075" width="17.42578125" bestFit="1" customWidth="1"/>
    <col min="12076" max="12076" width="11.140625" bestFit="1" customWidth="1"/>
    <col min="12077" max="12077" width="17.85546875" bestFit="1" customWidth="1"/>
    <col min="12078" max="12078" width="18" bestFit="1" customWidth="1"/>
    <col min="12079" max="12079" width="14.28515625" bestFit="1" customWidth="1"/>
    <col min="12080" max="12080" width="15.28515625" bestFit="1" customWidth="1"/>
    <col min="12081" max="12081" width="16.28515625" bestFit="1" customWidth="1"/>
    <col min="12082" max="12082" width="18.28515625" bestFit="1" customWidth="1"/>
    <col min="12083" max="12083" width="17.28515625" bestFit="1" customWidth="1"/>
    <col min="12084" max="12084" width="16.42578125" bestFit="1" customWidth="1"/>
    <col min="12085" max="12085" width="10.28515625" bestFit="1" customWidth="1"/>
    <col min="12086" max="12086" width="17" bestFit="1" customWidth="1"/>
    <col min="12087" max="12087" width="17.140625" bestFit="1" customWidth="1"/>
    <col min="12088" max="12088" width="13.42578125" bestFit="1" customWidth="1"/>
    <col min="12089" max="12089" width="14.28515625" bestFit="1" customWidth="1"/>
    <col min="12090" max="12090" width="15.42578125" bestFit="1" customWidth="1"/>
    <col min="12091" max="12091" width="17.28515625" bestFit="1" customWidth="1"/>
    <col min="12092" max="12092" width="8.5703125" bestFit="1" customWidth="1"/>
    <col min="12093" max="12093" width="9.28515625" bestFit="1" customWidth="1"/>
    <col min="12094" max="12094" width="8.5703125" bestFit="1" customWidth="1"/>
    <col min="12289" max="12294" width="4.7109375" customWidth="1"/>
    <col min="12295" max="12295" width="2.42578125" customWidth="1"/>
    <col min="12296" max="12297" width="4.7109375" customWidth="1"/>
    <col min="12298" max="12298" width="2.42578125" customWidth="1"/>
    <col min="12299" max="12299" width="7.140625" customWidth="1"/>
    <col min="12300" max="12300" width="2.42578125" customWidth="1"/>
    <col min="12301" max="12301" width="4.85546875" customWidth="1"/>
    <col min="12302" max="12302" width="3.7109375" customWidth="1"/>
    <col min="12303" max="12303" width="4.85546875" customWidth="1"/>
    <col min="12304" max="12307" width="4.7109375" customWidth="1"/>
    <col min="12308" max="12308" width="2.42578125" customWidth="1"/>
    <col min="12309" max="12310" width="4.7109375" customWidth="1"/>
    <col min="12311" max="12311" width="2.42578125" customWidth="1"/>
    <col min="12312" max="12312" width="7.140625" customWidth="1"/>
    <col min="12313" max="12313" width="3.28515625" bestFit="1" customWidth="1"/>
    <col min="12314" max="12316" width="4.7109375" customWidth="1"/>
    <col min="12317" max="12317" width="8.85546875" customWidth="1"/>
    <col min="12318" max="12321" width="6.85546875" customWidth="1"/>
    <col min="12322" max="12324" width="13.42578125" bestFit="1" customWidth="1"/>
    <col min="12325" max="12325" width="13.42578125" customWidth="1"/>
    <col min="12326" max="12326" width="11.85546875" bestFit="1" customWidth="1"/>
    <col min="12327" max="12327" width="14" bestFit="1" customWidth="1"/>
    <col min="12328" max="12328" width="15.140625" bestFit="1" customWidth="1"/>
    <col min="12329" max="12329" width="14.7109375" bestFit="1" customWidth="1"/>
    <col min="12330" max="12330" width="18.28515625" bestFit="1" customWidth="1"/>
    <col min="12331" max="12331" width="17.42578125" bestFit="1" customWidth="1"/>
    <col min="12332" max="12332" width="11.140625" bestFit="1" customWidth="1"/>
    <col min="12333" max="12333" width="17.85546875" bestFit="1" customWidth="1"/>
    <col min="12334" max="12334" width="18" bestFit="1" customWidth="1"/>
    <col min="12335" max="12335" width="14.28515625" bestFit="1" customWidth="1"/>
    <col min="12336" max="12336" width="15.28515625" bestFit="1" customWidth="1"/>
    <col min="12337" max="12337" width="16.28515625" bestFit="1" customWidth="1"/>
    <col min="12338" max="12338" width="18.28515625" bestFit="1" customWidth="1"/>
    <col min="12339" max="12339" width="17.28515625" bestFit="1" customWidth="1"/>
    <col min="12340" max="12340" width="16.42578125" bestFit="1" customWidth="1"/>
    <col min="12341" max="12341" width="10.28515625" bestFit="1" customWidth="1"/>
    <col min="12342" max="12342" width="17" bestFit="1" customWidth="1"/>
    <col min="12343" max="12343" width="17.140625" bestFit="1" customWidth="1"/>
    <col min="12344" max="12344" width="13.42578125" bestFit="1" customWidth="1"/>
    <col min="12345" max="12345" width="14.28515625" bestFit="1" customWidth="1"/>
    <col min="12346" max="12346" width="15.42578125" bestFit="1" customWidth="1"/>
    <col min="12347" max="12347" width="17.28515625" bestFit="1" customWidth="1"/>
    <col min="12348" max="12348" width="8.5703125" bestFit="1" customWidth="1"/>
    <col min="12349" max="12349" width="9.28515625" bestFit="1" customWidth="1"/>
    <col min="12350" max="12350" width="8.5703125" bestFit="1" customWidth="1"/>
    <col min="12545" max="12550" width="4.7109375" customWidth="1"/>
    <col min="12551" max="12551" width="2.42578125" customWidth="1"/>
    <col min="12552" max="12553" width="4.7109375" customWidth="1"/>
    <col min="12554" max="12554" width="2.42578125" customWidth="1"/>
    <col min="12555" max="12555" width="7.140625" customWidth="1"/>
    <col min="12556" max="12556" width="2.42578125" customWidth="1"/>
    <col min="12557" max="12557" width="4.85546875" customWidth="1"/>
    <col min="12558" max="12558" width="3.7109375" customWidth="1"/>
    <col min="12559" max="12559" width="4.85546875" customWidth="1"/>
    <col min="12560" max="12563" width="4.7109375" customWidth="1"/>
    <col min="12564" max="12564" width="2.42578125" customWidth="1"/>
    <col min="12565" max="12566" width="4.7109375" customWidth="1"/>
    <col min="12567" max="12567" width="2.42578125" customWidth="1"/>
    <col min="12568" max="12568" width="7.140625" customWidth="1"/>
    <col min="12569" max="12569" width="3.28515625" bestFit="1" customWidth="1"/>
    <col min="12570" max="12572" width="4.7109375" customWidth="1"/>
    <col min="12573" max="12573" width="8.85546875" customWidth="1"/>
    <col min="12574" max="12577" width="6.85546875" customWidth="1"/>
    <col min="12578" max="12580" width="13.42578125" bestFit="1" customWidth="1"/>
    <col min="12581" max="12581" width="13.42578125" customWidth="1"/>
    <col min="12582" max="12582" width="11.85546875" bestFit="1" customWidth="1"/>
    <col min="12583" max="12583" width="14" bestFit="1" customWidth="1"/>
    <col min="12584" max="12584" width="15.140625" bestFit="1" customWidth="1"/>
    <col min="12585" max="12585" width="14.7109375" bestFit="1" customWidth="1"/>
    <col min="12586" max="12586" width="18.28515625" bestFit="1" customWidth="1"/>
    <col min="12587" max="12587" width="17.42578125" bestFit="1" customWidth="1"/>
    <col min="12588" max="12588" width="11.140625" bestFit="1" customWidth="1"/>
    <col min="12589" max="12589" width="17.85546875" bestFit="1" customWidth="1"/>
    <col min="12590" max="12590" width="18" bestFit="1" customWidth="1"/>
    <col min="12591" max="12591" width="14.28515625" bestFit="1" customWidth="1"/>
    <col min="12592" max="12592" width="15.28515625" bestFit="1" customWidth="1"/>
    <col min="12593" max="12593" width="16.28515625" bestFit="1" customWidth="1"/>
    <col min="12594" max="12594" width="18.28515625" bestFit="1" customWidth="1"/>
    <col min="12595" max="12595" width="17.28515625" bestFit="1" customWidth="1"/>
    <col min="12596" max="12596" width="16.42578125" bestFit="1" customWidth="1"/>
    <col min="12597" max="12597" width="10.28515625" bestFit="1" customWidth="1"/>
    <col min="12598" max="12598" width="17" bestFit="1" customWidth="1"/>
    <col min="12599" max="12599" width="17.140625" bestFit="1" customWidth="1"/>
    <col min="12600" max="12600" width="13.42578125" bestFit="1" customWidth="1"/>
    <col min="12601" max="12601" width="14.28515625" bestFit="1" customWidth="1"/>
    <col min="12602" max="12602" width="15.42578125" bestFit="1" customWidth="1"/>
    <col min="12603" max="12603" width="17.28515625" bestFit="1" customWidth="1"/>
    <col min="12604" max="12604" width="8.5703125" bestFit="1" customWidth="1"/>
    <col min="12605" max="12605" width="9.28515625" bestFit="1" customWidth="1"/>
    <col min="12606" max="12606" width="8.5703125" bestFit="1" customWidth="1"/>
    <col min="12801" max="12806" width="4.7109375" customWidth="1"/>
    <col min="12807" max="12807" width="2.42578125" customWidth="1"/>
    <col min="12808" max="12809" width="4.7109375" customWidth="1"/>
    <col min="12810" max="12810" width="2.42578125" customWidth="1"/>
    <col min="12811" max="12811" width="7.140625" customWidth="1"/>
    <col min="12812" max="12812" width="2.42578125" customWidth="1"/>
    <col min="12813" max="12813" width="4.85546875" customWidth="1"/>
    <col min="12814" max="12814" width="3.7109375" customWidth="1"/>
    <col min="12815" max="12815" width="4.85546875" customWidth="1"/>
    <col min="12816" max="12819" width="4.7109375" customWidth="1"/>
    <col min="12820" max="12820" width="2.42578125" customWidth="1"/>
    <col min="12821" max="12822" width="4.7109375" customWidth="1"/>
    <col min="12823" max="12823" width="2.42578125" customWidth="1"/>
    <col min="12824" max="12824" width="7.140625" customWidth="1"/>
    <col min="12825" max="12825" width="3.28515625" bestFit="1" customWidth="1"/>
    <col min="12826" max="12828" width="4.7109375" customWidth="1"/>
    <col min="12829" max="12829" width="8.85546875" customWidth="1"/>
    <col min="12830" max="12833" width="6.85546875" customWidth="1"/>
    <col min="12834" max="12836" width="13.42578125" bestFit="1" customWidth="1"/>
    <col min="12837" max="12837" width="13.42578125" customWidth="1"/>
    <col min="12838" max="12838" width="11.85546875" bestFit="1" customWidth="1"/>
    <col min="12839" max="12839" width="14" bestFit="1" customWidth="1"/>
    <col min="12840" max="12840" width="15.140625" bestFit="1" customWidth="1"/>
    <col min="12841" max="12841" width="14.7109375" bestFit="1" customWidth="1"/>
    <col min="12842" max="12842" width="18.28515625" bestFit="1" customWidth="1"/>
    <col min="12843" max="12843" width="17.42578125" bestFit="1" customWidth="1"/>
    <col min="12844" max="12844" width="11.140625" bestFit="1" customWidth="1"/>
    <col min="12845" max="12845" width="17.85546875" bestFit="1" customWidth="1"/>
    <col min="12846" max="12846" width="18" bestFit="1" customWidth="1"/>
    <col min="12847" max="12847" width="14.28515625" bestFit="1" customWidth="1"/>
    <col min="12848" max="12848" width="15.28515625" bestFit="1" customWidth="1"/>
    <col min="12849" max="12849" width="16.28515625" bestFit="1" customWidth="1"/>
    <col min="12850" max="12850" width="18.28515625" bestFit="1" customWidth="1"/>
    <col min="12851" max="12851" width="17.28515625" bestFit="1" customWidth="1"/>
    <col min="12852" max="12852" width="16.42578125" bestFit="1" customWidth="1"/>
    <col min="12853" max="12853" width="10.28515625" bestFit="1" customWidth="1"/>
    <col min="12854" max="12854" width="17" bestFit="1" customWidth="1"/>
    <col min="12855" max="12855" width="17.140625" bestFit="1" customWidth="1"/>
    <col min="12856" max="12856" width="13.42578125" bestFit="1" customWidth="1"/>
    <col min="12857" max="12857" width="14.28515625" bestFit="1" customWidth="1"/>
    <col min="12858" max="12858" width="15.42578125" bestFit="1" customWidth="1"/>
    <col min="12859" max="12859" width="17.28515625" bestFit="1" customWidth="1"/>
    <col min="12860" max="12860" width="8.5703125" bestFit="1" customWidth="1"/>
    <col min="12861" max="12861" width="9.28515625" bestFit="1" customWidth="1"/>
    <col min="12862" max="12862" width="8.5703125" bestFit="1" customWidth="1"/>
    <col min="13057" max="13062" width="4.7109375" customWidth="1"/>
    <col min="13063" max="13063" width="2.42578125" customWidth="1"/>
    <col min="13064" max="13065" width="4.7109375" customWidth="1"/>
    <col min="13066" max="13066" width="2.42578125" customWidth="1"/>
    <col min="13067" max="13067" width="7.140625" customWidth="1"/>
    <col min="13068" max="13068" width="2.42578125" customWidth="1"/>
    <col min="13069" max="13069" width="4.85546875" customWidth="1"/>
    <col min="13070" max="13070" width="3.7109375" customWidth="1"/>
    <col min="13071" max="13071" width="4.85546875" customWidth="1"/>
    <col min="13072" max="13075" width="4.7109375" customWidth="1"/>
    <col min="13076" max="13076" width="2.42578125" customWidth="1"/>
    <col min="13077" max="13078" width="4.7109375" customWidth="1"/>
    <col min="13079" max="13079" width="2.42578125" customWidth="1"/>
    <col min="13080" max="13080" width="7.140625" customWidth="1"/>
    <col min="13081" max="13081" width="3.28515625" bestFit="1" customWidth="1"/>
    <col min="13082" max="13084" width="4.7109375" customWidth="1"/>
    <col min="13085" max="13085" width="8.85546875" customWidth="1"/>
    <col min="13086" max="13089" width="6.85546875" customWidth="1"/>
    <col min="13090" max="13092" width="13.42578125" bestFit="1" customWidth="1"/>
    <col min="13093" max="13093" width="13.42578125" customWidth="1"/>
    <col min="13094" max="13094" width="11.85546875" bestFit="1" customWidth="1"/>
    <col min="13095" max="13095" width="14" bestFit="1" customWidth="1"/>
    <col min="13096" max="13096" width="15.140625" bestFit="1" customWidth="1"/>
    <col min="13097" max="13097" width="14.7109375" bestFit="1" customWidth="1"/>
    <col min="13098" max="13098" width="18.28515625" bestFit="1" customWidth="1"/>
    <col min="13099" max="13099" width="17.42578125" bestFit="1" customWidth="1"/>
    <col min="13100" max="13100" width="11.140625" bestFit="1" customWidth="1"/>
    <col min="13101" max="13101" width="17.85546875" bestFit="1" customWidth="1"/>
    <col min="13102" max="13102" width="18" bestFit="1" customWidth="1"/>
    <col min="13103" max="13103" width="14.28515625" bestFit="1" customWidth="1"/>
    <col min="13104" max="13104" width="15.28515625" bestFit="1" customWidth="1"/>
    <col min="13105" max="13105" width="16.28515625" bestFit="1" customWidth="1"/>
    <col min="13106" max="13106" width="18.28515625" bestFit="1" customWidth="1"/>
    <col min="13107" max="13107" width="17.28515625" bestFit="1" customWidth="1"/>
    <col min="13108" max="13108" width="16.42578125" bestFit="1" customWidth="1"/>
    <col min="13109" max="13109" width="10.28515625" bestFit="1" customWidth="1"/>
    <col min="13110" max="13110" width="17" bestFit="1" customWidth="1"/>
    <col min="13111" max="13111" width="17.140625" bestFit="1" customWidth="1"/>
    <col min="13112" max="13112" width="13.42578125" bestFit="1" customWidth="1"/>
    <col min="13113" max="13113" width="14.28515625" bestFit="1" customWidth="1"/>
    <col min="13114" max="13114" width="15.42578125" bestFit="1" customWidth="1"/>
    <col min="13115" max="13115" width="17.28515625" bestFit="1" customWidth="1"/>
    <col min="13116" max="13116" width="8.5703125" bestFit="1" customWidth="1"/>
    <col min="13117" max="13117" width="9.28515625" bestFit="1" customWidth="1"/>
    <col min="13118" max="13118" width="8.5703125" bestFit="1" customWidth="1"/>
    <col min="13313" max="13318" width="4.7109375" customWidth="1"/>
    <col min="13319" max="13319" width="2.42578125" customWidth="1"/>
    <col min="13320" max="13321" width="4.7109375" customWidth="1"/>
    <col min="13322" max="13322" width="2.42578125" customWidth="1"/>
    <col min="13323" max="13323" width="7.140625" customWidth="1"/>
    <col min="13324" max="13324" width="2.42578125" customWidth="1"/>
    <col min="13325" max="13325" width="4.85546875" customWidth="1"/>
    <col min="13326" max="13326" width="3.7109375" customWidth="1"/>
    <col min="13327" max="13327" width="4.85546875" customWidth="1"/>
    <col min="13328" max="13331" width="4.7109375" customWidth="1"/>
    <col min="13332" max="13332" width="2.42578125" customWidth="1"/>
    <col min="13333" max="13334" width="4.7109375" customWidth="1"/>
    <col min="13335" max="13335" width="2.42578125" customWidth="1"/>
    <col min="13336" max="13336" width="7.140625" customWidth="1"/>
    <col min="13337" max="13337" width="3.28515625" bestFit="1" customWidth="1"/>
    <col min="13338" max="13340" width="4.7109375" customWidth="1"/>
    <col min="13341" max="13341" width="8.85546875" customWidth="1"/>
    <col min="13342" max="13345" width="6.85546875" customWidth="1"/>
    <col min="13346" max="13348" width="13.42578125" bestFit="1" customWidth="1"/>
    <col min="13349" max="13349" width="13.42578125" customWidth="1"/>
    <col min="13350" max="13350" width="11.85546875" bestFit="1" customWidth="1"/>
    <col min="13351" max="13351" width="14" bestFit="1" customWidth="1"/>
    <col min="13352" max="13352" width="15.140625" bestFit="1" customWidth="1"/>
    <col min="13353" max="13353" width="14.7109375" bestFit="1" customWidth="1"/>
    <col min="13354" max="13354" width="18.28515625" bestFit="1" customWidth="1"/>
    <col min="13355" max="13355" width="17.42578125" bestFit="1" customWidth="1"/>
    <col min="13356" max="13356" width="11.140625" bestFit="1" customWidth="1"/>
    <col min="13357" max="13357" width="17.85546875" bestFit="1" customWidth="1"/>
    <col min="13358" max="13358" width="18" bestFit="1" customWidth="1"/>
    <col min="13359" max="13359" width="14.28515625" bestFit="1" customWidth="1"/>
    <col min="13360" max="13360" width="15.28515625" bestFit="1" customWidth="1"/>
    <col min="13361" max="13361" width="16.28515625" bestFit="1" customWidth="1"/>
    <col min="13362" max="13362" width="18.28515625" bestFit="1" customWidth="1"/>
    <col min="13363" max="13363" width="17.28515625" bestFit="1" customWidth="1"/>
    <col min="13364" max="13364" width="16.42578125" bestFit="1" customWidth="1"/>
    <col min="13365" max="13365" width="10.28515625" bestFit="1" customWidth="1"/>
    <col min="13366" max="13366" width="17" bestFit="1" customWidth="1"/>
    <col min="13367" max="13367" width="17.140625" bestFit="1" customWidth="1"/>
    <col min="13368" max="13368" width="13.42578125" bestFit="1" customWidth="1"/>
    <col min="13369" max="13369" width="14.28515625" bestFit="1" customWidth="1"/>
    <col min="13370" max="13370" width="15.42578125" bestFit="1" customWidth="1"/>
    <col min="13371" max="13371" width="17.28515625" bestFit="1" customWidth="1"/>
    <col min="13372" max="13372" width="8.5703125" bestFit="1" customWidth="1"/>
    <col min="13373" max="13373" width="9.28515625" bestFit="1" customWidth="1"/>
    <col min="13374" max="13374" width="8.5703125" bestFit="1" customWidth="1"/>
    <col min="13569" max="13574" width="4.7109375" customWidth="1"/>
    <col min="13575" max="13575" width="2.42578125" customWidth="1"/>
    <col min="13576" max="13577" width="4.7109375" customWidth="1"/>
    <col min="13578" max="13578" width="2.42578125" customWidth="1"/>
    <col min="13579" max="13579" width="7.140625" customWidth="1"/>
    <col min="13580" max="13580" width="2.42578125" customWidth="1"/>
    <col min="13581" max="13581" width="4.85546875" customWidth="1"/>
    <col min="13582" max="13582" width="3.7109375" customWidth="1"/>
    <col min="13583" max="13583" width="4.85546875" customWidth="1"/>
    <col min="13584" max="13587" width="4.7109375" customWidth="1"/>
    <col min="13588" max="13588" width="2.42578125" customWidth="1"/>
    <col min="13589" max="13590" width="4.7109375" customWidth="1"/>
    <col min="13591" max="13591" width="2.42578125" customWidth="1"/>
    <col min="13592" max="13592" width="7.140625" customWidth="1"/>
    <col min="13593" max="13593" width="3.28515625" bestFit="1" customWidth="1"/>
    <col min="13594" max="13596" width="4.7109375" customWidth="1"/>
    <col min="13597" max="13597" width="8.85546875" customWidth="1"/>
    <col min="13598" max="13601" width="6.85546875" customWidth="1"/>
    <col min="13602" max="13604" width="13.42578125" bestFit="1" customWidth="1"/>
    <col min="13605" max="13605" width="13.42578125" customWidth="1"/>
    <col min="13606" max="13606" width="11.85546875" bestFit="1" customWidth="1"/>
    <col min="13607" max="13607" width="14" bestFit="1" customWidth="1"/>
    <col min="13608" max="13608" width="15.140625" bestFit="1" customWidth="1"/>
    <col min="13609" max="13609" width="14.7109375" bestFit="1" customWidth="1"/>
    <col min="13610" max="13610" width="18.28515625" bestFit="1" customWidth="1"/>
    <col min="13611" max="13611" width="17.42578125" bestFit="1" customWidth="1"/>
    <col min="13612" max="13612" width="11.140625" bestFit="1" customWidth="1"/>
    <col min="13613" max="13613" width="17.85546875" bestFit="1" customWidth="1"/>
    <col min="13614" max="13614" width="18" bestFit="1" customWidth="1"/>
    <col min="13615" max="13615" width="14.28515625" bestFit="1" customWidth="1"/>
    <col min="13616" max="13616" width="15.28515625" bestFit="1" customWidth="1"/>
    <col min="13617" max="13617" width="16.28515625" bestFit="1" customWidth="1"/>
    <col min="13618" max="13618" width="18.28515625" bestFit="1" customWidth="1"/>
    <col min="13619" max="13619" width="17.28515625" bestFit="1" customWidth="1"/>
    <col min="13620" max="13620" width="16.42578125" bestFit="1" customWidth="1"/>
    <col min="13621" max="13621" width="10.28515625" bestFit="1" customWidth="1"/>
    <col min="13622" max="13622" width="17" bestFit="1" customWidth="1"/>
    <col min="13623" max="13623" width="17.140625" bestFit="1" customWidth="1"/>
    <col min="13624" max="13624" width="13.42578125" bestFit="1" customWidth="1"/>
    <col min="13625" max="13625" width="14.28515625" bestFit="1" customWidth="1"/>
    <col min="13626" max="13626" width="15.42578125" bestFit="1" customWidth="1"/>
    <col min="13627" max="13627" width="17.28515625" bestFit="1" customWidth="1"/>
    <col min="13628" max="13628" width="8.5703125" bestFit="1" customWidth="1"/>
    <col min="13629" max="13629" width="9.28515625" bestFit="1" customWidth="1"/>
    <col min="13630" max="13630" width="8.5703125" bestFit="1" customWidth="1"/>
    <col min="13825" max="13830" width="4.7109375" customWidth="1"/>
    <col min="13831" max="13831" width="2.42578125" customWidth="1"/>
    <col min="13832" max="13833" width="4.7109375" customWidth="1"/>
    <col min="13834" max="13834" width="2.42578125" customWidth="1"/>
    <col min="13835" max="13835" width="7.140625" customWidth="1"/>
    <col min="13836" max="13836" width="2.42578125" customWidth="1"/>
    <col min="13837" max="13837" width="4.85546875" customWidth="1"/>
    <col min="13838" max="13838" width="3.7109375" customWidth="1"/>
    <col min="13839" max="13839" width="4.85546875" customWidth="1"/>
    <col min="13840" max="13843" width="4.7109375" customWidth="1"/>
    <col min="13844" max="13844" width="2.42578125" customWidth="1"/>
    <col min="13845" max="13846" width="4.7109375" customWidth="1"/>
    <col min="13847" max="13847" width="2.42578125" customWidth="1"/>
    <col min="13848" max="13848" width="7.140625" customWidth="1"/>
    <col min="13849" max="13849" width="3.28515625" bestFit="1" customWidth="1"/>
    <col min="13850" max="13852" width="4.7109375" customWidth="1"/>
    <col min="13853" max="13853" width="8.85546875" customWidth="1"/>
    <col min="13854" max="13857" width="6.85546875" customWidth="1"/>
    <col min="13858" max="13860" width="13.42578125" bestFit="1" customWidth="1"/>
    <col min="13861" max="13861" width="13.42578125" customWidth="1"/>
    <col min="13862" max="13862" width="11.85546875" bestFit="1" customWidth="1"/>
    <col min="13863" max="13863" width="14" bestFit="1" customWidth="1"/>
    <col min="13864" max="13864" width="15.140625" bestFit="1" customWidth="1"/>
    <col min="13865" max="13865" width="14.7109375" bestFit="1" customWidth="1"/>
    <col min="13866" max="13866" width="18.28515625" bestFit="1" customWidth="1"/>
    <col min="13867" max="13867" width="17.42578125" bestFit="1" customWidth="1"/>
    <col min="13868" max="13868" width="11.140625" bestFit="1" customWidth="1"/>
    <col min="13869" max="13869" width="17.85546875" bestFit="1" customWidth="1"/>
    <col min="13870" max="13870" width="18" bestFit="1" customWidth="1"/>
    <col min="13871" max="13871" width="14.28515625" bestFit="1" customWidth="1"/>
    <col min="13872" max="13872" width="15.28515625" bestFit="1" customWidth="1"/>
    <col min="13873" max="13873" width="16.28515625" bestFit="1" customWidth="1"/>
    <col min="13874" max="13874" width="18.28515625" bestFit="1" customWidth="1"/>
    <col min="13875" max="13875" width="17.28515625" bestFit="1" customWidth="1"/>
    <col min="13876" max="13876" width="16.42578125" bestFit="1" customWidth="1"/>
    <col min="13877" max="13877" width="10.28515625" bestFit="1" customWidth="1"/>
    <col min="13878" max="13878" width="17" bestFit="1" customWidth="1"/>
    <col min="13879" max="13879" width="17.140625" bestFit="1" customWidth="1"/>
    <col min="13880" max="13880" width="13.42578125" bestFit="1" customWidth="1"/>
    <col min="13881" max="13881" width="14.28515625" bestFit="1" customWidth="1"/>
    <col min="13882" max="13882" width="15.42578125" bestFit="1" customWidth="1"/>
    <col min="13883" max="13883" width="17.28515625" bestFit="1" customWidth="1"/>
    <col min="13884" max="13884" width="8.5703125" bestFit="1" customWidth="1"/>
    <col min="13885" max="13885" width="9.28515625" bestFit="1" customWidth="1"/>
    <col min="13886" max="13886" width="8.5703125" bestFit="1" customWidth="1"/>
    <col min="14081" max="14086" width="4.7109375" customWidth="1"/>
    <col min="14087" max="14087" width="2.42578125" customWidth="1"/>
    <col min="14088" max="14089" width="4.7109375" customWidth="1"/>
    <col min="14090" max="14090" width="2.42578125" customWidth="1"/>
    <col min="14091" max="14091" width="7.140625" customWidth="1"/>
    <col min="14092" max="14092" width="2.42578125" customWidth="1"/>
    <col min="14093" max="14093" width="4.85546875" customWidth="1"/>
    <col min="14094" max="14094" width="3.7109375" customWidth="1"/>
    <col min="14095" max="14095" width="4.85546875" customWidth="1"/>
    <col min="14096" max="14099" width="4.7109375" customWidth="1"/>
    <col min="14100" max="14100" width="2.42578125" customWidth="1"/>
    <col min="14101" max="14102" width="4.7109375" customWidth="1"/>
    <col min="14103" max="14103" width="2.42578125" customWidth="1"/>
    <col min="14104" max="14104" width="7.140625" customWidth="1"/>
    <col min="14105" max="14105" width="3.28515625" bestFit="1" customWidth="1"/>
    <col min="14106" max="14108" width="4.7109375" customWidth="1"/>
    <col min="14109" max="14109" width="8.85546875" customWidth="1"/>
    <col min="14110" max="14113" width="6.85546875" customWidth="1"/>
    <col min="14114" max="14116" width="13.42578125" bestFit="1" customWidth="1"/>
    <col min="14117" max="14117" width="13.42578125" customWidth="1"/>
    <col min="14118" max="14118" width="11.85546875" bestFit="1" customWidth="1"/>
    <col min="14119" max="14119" width="14" bestFit="1" customWidth="1"/>
    <col min="14120" max="14120" width="15.140625" bestFit="1" customWidth="1"/>
    <col min="14121" max="14121" width="14.7109375" bestFit="1" customWidth="1"/>
    <col min="14122" max="14122" width="18.28515625" bestFit="1" customWidth="1"/>
    <col min="14123" max="14123" width="17.42578125" bestFit="1" customWidth="1"/>
    <col min="14124" max="14124" width="11.140625" bestFit="1" customWidth="1"/>
    <col min="14125" max="14125" width="17.85546875" bestFit="1" customWidth="1"/>
    <col min="14126" max="14126" width="18" bestFit="1" customWidth="1"/>
    <col min="14127" max="14127" width="14.28515625" bestFit="1" customWidth="1"/>
    <col min="14128" max="14128" width="15.28515625" bestFit="1" customWidth="1"/>
    <col min="14129" max="14129" width="16.28515625" bestFit="1" customWidth="1"/>
    <col min="14130" max="14130" width="18.28515625" bestFit="1" customWidth="1"/>
    <col min="14131" max="14131" width="17.28515625" bestFit="1" customWidth="1"/>
    <col min="14132" max="14132" width="16.42578125" bestFit="1" customWidth="1"/>
    <col min="14133" max="14133" width="10.28515625" bestFit="1" customWidth="1"/>
    <col min="14134" max="14134" width="17" bestFit="1" customWidth="1"/>
    <col min="14135" max="14135" width="17.140625" bestFit="1" customWidth="1"/>
    <col min="14136" max="14136" width="13.42578125" bestFit="1" customWidth="1"/>
    <col min="14137" max="14137" width="14.28515625" bestFit="1" customWidth="1"/>
    <col min="14138" max="14138" width="15.42578125" bestFit="1" customWidth="1"/>
    <col min="14139" max="14139" width="17.28515625" bestFit="1" customWidth="1"/>
    <col min="14140" max="14140" width="8.5703125" bestFit="1" customWidth="1"/>
    <col min="14141" max="14141" width="9.28515625" bestFit="1" customWidth="1"/>
    <col min="14142" max="14142" width="8.5703125" bestFit="1" customWidth="1"/>
    <col min="14337" max="14342" width="4.7109375" customWidth="1"/>
    <col min="14343" max="14343" width="2.42578125" customWidth="1"/>
    <col min="14344" max="14345" width="4.7109375" customWidth="1"/>
    <col min="14346" max="14346" width="2.42578125" customWidth="1"/>
    <col min="14347" max="14347" width="7.140625" customWidth="1"/>
    <col min="14348" max="14348" width="2.42578125" customWidth="1"/>
    <col min="14349" max="14349" width="4.85546875" customWidth="1"/>
    <col min="14350" max="14350" width="3.7109375" customWidth="1"/>
    <col min="14351" max="14351" width="4.85546875" customWidth="1"/>
    <col min="14352" max="14355" width="4.7109375" customWidth="1"/>
    <col min="14356" max="14356" width="2.42578125" customWidth="1"/>
    <col min="14357" max="14358" width="4.7109375" customWidth="1"/>
    <col min="14359" max="14359" width="2.42578125" customWidth="1"/>
    <col min="14360" max="14360" width="7.140625" customWidth="1"/>
    <col min="14361" max="14361" width="3.28515625" bestFit="1" customWidth="1"/>
    <col min="14362" max="14364" width="4.7109375" customWidth="1"/>
    <col min="14365" max="14365" width="8.85546875" customWidth="1"/>
    <col min="14366" max="14369" width="6.85546875" customWidth="1"/>
    <col min="14370" max="14372" width="13.42578125" bestFit="1" customWidth="1"/>
    <col min="14373" max="14373" width="13.42578125" customWidth="1"/>
    <col min="14374" max="14374" width="11.85546875" bestFit="1" customWidth="1"/>
    <col min="14375" max="14375" width="14" bestFit="1" customWidth="1"/>
    <col min="14376" max="14376" width="15.140625" bestFit="1" customWidth="1"/>
    <col min="14377" max="14377" width="14.7109375" bestFit="1" customWidth="1"/>
    <col min="14378" max="14378" width="18.28515625" bestFit="1" customWidth="1"/>
    <col min="14379" max="14379" width="17.42578125" bestFit="1" customWidth="1"/>
    <col min="14380" max="14380" width="11.140625" bestFit="1" customWidth="1"/>
    <col min="14381" max="14381" width="17.85546875" bestFit="1" customWidth="1"/>
    <col min="14382" max="14382" width="18" bestFit="1" customWidth="1"/>
    <col min="14383" max="14383" width="14.28515625" bestFit="1" customWidth="1"/>
    <col min="14384" max="14384" width="15.28515625" bestFit="1" customWidth="1"/>
    <col min="14385" max="14385" width="16.28515625" bestFit="1" customWidth="1"/>
    <col min="14386" max="14386" width="18.28515625" bestFit="1" customWidth="1"/>
    <col min="14387" max="14387" width="17.28515625" bestFit="1" customWidth="1"/>
    <col min="14388" max="14388" width="16.42578125" bestFit="1" customWidth="1"/>
    <col min="14389" max="14389" width="10.28515625" bestFit="1" customWidth="1"/>
    <col min="14390" max="14390" width="17" bestFit="1" customWidth="1"/>
    <col min="14391" max="14391" width="17.140625" bestFit="1" customWidth="1"/>
    <col min="14392" max="14392" width="13.42578125" bestFit="1" customWidth="1"/>
    <col min="14393" max="14393" width="14.28515625" bestFit="1" customWidth="1"/>
    <col min="14394" max="14394" width="15.42578125" bestFit="1" customWidth="1"/>
    <col min="14395" max="14395" width="17.28515625" bestFit="1" customWidth="1"/>
    <col min="14396" max="14396" width="8.5703125" bestFit="1" customWidth="1"/>
    <col min="14397" max="14397" width="9.28515625" bestFit="1" customWidth="1"/>
    <col min="14398" max="14398" width="8.5703125" bestFit="1" customWidth="1"/>
    <col min="14593" max="14598" width="4.7109375" customWidth="1"/>
    <col min="14599" max="14599" width="2.42578125" customWidth="1"/>
    <col min="14600" max="14601" width="4.7109375" customWidth="1"/>
    <col min="14602" max="14602" width="2.42578125" customWidth="1"/>
    <col min="14603" max="14603" width="7.140625" customWidth="1"/>
    <col min="14604" max="14604" width="2.42578125" customWidth="1"/>
    <col min="14605" max="14605" width="4.85546875" customWidth="1"/>
    <col min="14606" max="14606" width="3.7109375" customWidth="1"/>
    <col min="14607" max="14607" width="4.85546875" customWidth="1"/>
    <col min="14608" max="14611" width="4.7109375" customWidth="1"/>
    <col min="14612" max="14612" width="2.42578125" customWidth="1"/>
    <col min="14613" max="14614" width="4.7109375" customWidth="1"/>
    <col min="14615" max="14615" width="2.42578125" customWidth="1"/>
    <col min="14616" max="14616" width="7.140625" customWidth="1"/>
    <col min="14617" max="14617" width="3.28515625" bestFit="1" customWidth="1"/>
    <col min="14618" max="14620" width="4.7109375" customWidth="1"/>
    <col min="14621" max="14621" width="8.85546875" customWidth="1"/>
    <col min="14622" max="14625" width="6.85546875" customWidth="1"/>
    <col min="14626" max="14628" width="13.42578125" bestFit="1" customWidth="1"/>
    <col min="14629" max="14629" width="13.42578125" customWidth="1"/>
    <col min="14630" max="14630" width="11.85546875" bestFit="1" customWidth="1"/>
    <col min="14631" max="14631" width="14" bestFit="1" customWidth="1"/>
    <col min="14632" max="14632" width="15.140625" bestFit="1" customWidth="1"/>
    <col min="14633" max="14633" width="14.7109375" bestFit="1" customWidth="1"/>
    <col min="14634" max="14634" width="18.28515625" bestFit="1" customWidth="1"/>
    <col min="14635" max="14635" width="17.42578125" bestFit="1" customWidth="1"/>
    <col min="14636" max="14636" width="11.140625" bestFit="1" customWidth="1"/>
    <col min="14637" max="14637" width="17.85546875" bestFit="1" customWidth="1"/>
    <col min="14638" max="14638" width="18" bestFit="1" customWidth="1"/>
    <col min="14639" max="14639" width="14.28515625" bestFit="1" customWidth="1"/>
    <col min="14640" max="14640" width="15.28515625" bestFit="1" customWidth="1"/>
    <col min="14641" max="14641" width="16.28515625" bestFit="1" customWidth="1"/>
    <col min="14642" max="14642" width="18.28515625" bestFit="1" customWidth="1"/>
    <col min="14643" max="14643" width="17.28515625" bestFit="1" customWidth="1"/>
    <col min="14644" max="14644" width="16.42578125" bestFit="1" customWidth="1"/>
    <col min="14645" max="14645" width="10.28515625" bestFit="1" customWidth="1"/>
    <col min="14646" max="14646" width="17" bestFit="1" customWidth="1"/>
    <col min="14647" max="14647" width="17.140625" bestFit="1" customWidth="1"/>
    <col min="14648" max="14648" width="13.42578125" bestFit="1" customWidth="1"/>
    <col min="14649" max="14649" width="14.28515625" bestFit="1" customWidth="1"/>
    <col min="14650" max="14650" width="15.42578125" bestFit="1" customWidth="1"/>
    <col min="14651" max="14651" width="17.28515625" bestFit="1" customWidth="1"/>
    <col min="14652" max="14652" width="8.5703125" bestFit="1" customWidth="1"/>
    <col min="14653" max="14653" width="9.28515625" bestFit="1" customWidth="1"/>
    <col min="14654" max="14654" width="8.5703125" bestFit="1" customWidth="1"/>
    <col min="14849" max="14854" width="4.7109375" customWidth="1"/>
    <col min="14855" max="14855" width="2.42578125" customWidth="1"/>
    <col min="14856" max="14857" width="4.7109375" customWidth="1"/>
    <col min="14858" max="14858" width="2.42578125" customWidth="1"/>
    <col min="14859" max="14859" width="7.140625" customWidth="1"/>
    <col min="14860" max="14860" width="2.42578125" customWidth="1"/>
    <col min="14861" max="14861" width="4.85546875" customWidth="1"/>
    <col min="14862" max="14862" width="3.7109375" customWidth="1"/>
    <col min="14863" max="14863" width="4.85546875" customWidth="1"/>
    <col min="14864" max="14867" width="4.7109375" customWidth="1"/>
    <col min="14868" max="14868" width="2.42578125" customWidth="1"/>
    <col min="14869" max="14870" width="4.7109375" customWidth="1"/>
    <col min="14871" max="14871" width="2.42578125" customWidth="1"/>
    <col min="14872" max="14872" width="7.140625" customWidth="1"/>
    <col min="14873" max="14873" width="3.28515625" bestFit="1" customWidth="1"/>
    <col min="14874" max="14876" width="4.7109375" customWidth="1"/>
    <col min="14877" max="14877" width="8.85546875" customWidth="1"/>
    <col min="14878" max="14881" width="6.85546875" customWidth="1"/>
    <col min="14882" max="14884" width="13.42578125" bestFit="1" customWidth="1"/>
    <col min="14885" max="14885" width="13.42578125" customWidth="1"/>
    <col min="14886" max="14886" width="11.85546875" bestFit="1" customWidth="1"/>
    <col min="14887" max="14887" width="14" bestFit="1" customWidth="1"/>
    <col min="14888" max="14888" width="15.140625" bestFit="1" customWidth="1"/>
    <col min="14889" max="14889" width="14.7109375" bestFit="1" customWidth="1"/>
    <col min="14890" max="14890" width="18.28515625" bestFit="1" customWidth="1"/>
    <col min="14891" max="14891" width="17.42578125" bestFit="1" customWidth="1"/>
    <col min="14892" max="14892" width="11.140625" bestFit="1" customWidth="1"/>
    <col min="14893" max="14893" width="17.85546875" bestFit="1" customWidth="1"/>
    <col min="14894" max="14894" width="18" bestFit="1" customWidth="1"/>
    <col min="14895" max="14895" width="14.28515625" bestFit="1" customWidth="1"/>
    <col min="14896" max="14896" width="15.28515625" bestFit="1" customWidth="1"/>
    <col min="14897" max="14897" width="16.28515625" bestFit="1" customWidth="1"/>
    <col min="14898" max="14898" width="18.28515625" bestFit="1" customWidth="1"/>
    <col min="14899" max="14899" width="17.28515625" bestFit="1" customWidth="1"/>
    <col min="14900" max="14900" width="16.42578125" bestFit="1" customWidth="1"/>
    <col min="14901" max="14901" width="10.28515625" bestFit="1" customWidth="1"/>
    <col min="14902" max="14902" width="17" bestFit="1" customWidth="1"/>
    <col min="14903" max="14903" width="17.140625" bestFit="1" customWidth="1"/>
    <col min="14904" max="14904" width="13.42578125" bestFit="1" customWidth="1"/>
    <col min="14905" max="14905" width="14.28515625" bestFit="1" customWidth="1"/>
    <col min="14906" max="14906" width="15.42578125" bestFit="1" customWidth="1"/>
    <col min="14907" max="14907" width="17.28515625" bestFit="1" customWidth="1"/>
    <col min="14908" max="14908" width="8.5703125" bestFit="1" customWidth="1"/>
    <col min="14909" max="14909" width="9.28515625" bestFit="1" customWidth="1"/>
    <col min="14910" max="14910" width="8.5703125" bestFit="1" customWidth="1"/>
    <col min="15105" max="15110" width="4.7109375" customWidth="1"/>
    <col min="15111" max="15111" width="2.42578125" customWidth="1"/>
    <col min="15112" max="15113" width="4.7109375" customWidth="1"/>
    <col min="15114" max="15114" width="2.42578125" customWidth="1"/>
    <col min="15115" max="15115" width="7.140625" customWidth="1"/>
    <col min="15116" max="15116" width="2.42578125" customWidth="1"/>
    <col min="15117" max="15117" width="4.85546875" customWidth="1"/>
    <col min="15118" max="15118" width="3.7109375" customWidth="1"/>
    <col min="15119" max="15119" width="4.85546875" customWidth="1"/>
    <col min="15120" max="15123" width="4.7109375" customWidth="1"/>
    <col min="15124" max="15124" width="2.42578125" customWidth="1"/>
    <col min="15125" max="15126" width="4.7109375" customWidth="1"/>
    <col min="15127" max="15127" width="2.42578125" customWidth="1"/>
    <col min="15128" max="15128" width="7.140625" customWidth="1"/>
    <col min="15129" max="15129" width="3.28515625" bestFit="1" customWidth="1"/>
    <col min="15130" max="15132" width="4.7109375" customWidth="1"/>
    <col min="15133" max="15133" width="8.85546875" customWidth="1"/>
    <col min="15134" max="15137" width="6.85546875" customWidth="1"/>
    <col min="15138" max="15140" width="13.42578125" bestFit="1" customWidth="1"/>
    <col min="15141" max="15141" width="13.42578125" customWidth="1"/>
    <col min="15142" max="15142" width="11.85546875" bestFit="1" customWidth="1"/>
    <col min="15143" max="15143" width="14" bestFit="1" customWidth="1"/>
    <col min="15144" max="15144" width="15.140625" bestFit="1" customWidth="1"/>
    <col min="15145" max="15145" width="14.7109375" bestFit="1" customWidth="1"/>
    <col min="15146" max="15146" width="18.28515625" bestFit="1" customWidth="1"/>
    <col min="15147" max="15147" width="17.42578125" bestFit="1" customWidth="1"/>
    <col min="15148" max="15148" width="11.140625" bestFit="1" customWidth="1"/>
    <col min="15149" max="15149" width="17.85546875" bestFit="1" customWidth="1"/>
    <col min="15150" max="15150" width="18" bestFit="1" customWidth="1"/>
    <col min="15151" max="15151" width="14.28515625" bestFit="1" customWidth="1"/>
    <col min="15152" max="15152" width="15.28515625" bestFit="1" customWidth="1"/>
    <col min="15153" max="15153" width="16.28515625" bestFit="1" customWidth="1"/>
    <col min="15154" max="15154" width="18.28515625" bestFit="1" customWidth="1"/>
    <col min="15155" max="15155" width="17.28515625" bestFit="1" customWidth="1"/>
    <col min="15156" max="15156" width="16.42578125" bestFit="1" customWidth="1"/>
    <col min="15157" max="15157" width="10.28515625" bestFit="1" customWidth="1"/>
    <col min="15158" max="15158" width="17" bestFit="1" customWidth="1"/>
    <col min="15159" max="15159" width="17.140625" bestFit="1" customWidth="1"/>
    <col min="15160" max="15160" width="13.42578125" bestFit="1" customWidth="1"/>
    <col min="15161" max="15161" width="14.28515625" bestFit="1" customWidth="1"/>
    <col min="15162" max="15162" width="15.42578125" bestFit="1" customWidth="1"/>
    <col min="15163" max="15163" width="17.28515625" bestFit="1" customWidth="1"/>
    <col min="15164" max="15164" width="8.5703125" bestFit="1" customWidth="1"/>
    <col min="15165" max="15165" width="9.28515625" bestFit="1" customWidth="1"/>
    <col min="15166" max="15166" width="8.5703125" bestFit="1" customWidth="1"/>
    <col min="15361" max="15366" width="4.7109375" customWidth="1"/>
    <col min="15367" max="15367" width="2.42578125" customWidth="1"/>
    <col min="15368" max="15369" width="4.7109375" customWidth="1"/>
    <col min="15370" max="15370" width="2.42578125" customWidth="1"/>
    <col min="15371" max="15371" width="7.140625" customWidth="1"/>
    <col min="15372" max="15372" width="2.42578125" customWidth="1"/>
    <col min="15373" max="15373" width="4.85546875" customWidth="1"/>
    <col min="15374" max="15374" width="3.7109375" customWidth="1"/>
    <col min="15375" max="15375" width="4.85546875" customWidth="1"/>
    <col min="15376" max="15379" width="4.7109375" customWidth="1"/>
    <col min="15380" max="15380" width="2.42578125" customWidth="1"/>
    <col min="15381" max="15382" width="4.7109375" customWidth="1"/>
    <col min="15383" max="15383" width="2.42578125" customWidth="1"/>
    <col min="15384" max="15384" width="7.140625" customWidth="1"/>
    <col min="15385" max="15385" width="3.28515625" bestFit="1" customWidth="1"/>
    <col min="15386" max="15388" width="4.7109375" customWidth="1"/>
    <col min="15389" max="15389" width="8.85546875" customWidth="1"/>
    <col min="15390" max="15393" width="6.85546875" customWidth="1"/>
    <col min="15394" max="15396" width="13.42578125" bestFit="1" customWidth="1"/>
    <col min="15397" max="15397" width="13.42578125" customWidth="1"/>
    <col min="15398" max="15398" width="11.85546875" bestFit="1" customWidth="1"/>
    <col min="15399" max="15399" width="14" bestFit="1" customWidth="1"/>
    <col min="15400" max="15400" width="15.140625" bestFit="1" customWidth="1"/>
    <col min="15401" max="15401" width="14.7109375" bestFit="1" customWidth="1"/>
    <col min="15402" max="15402" width="18.28515625" bestFit="1" customWidth="1"/>
    <col min="15403" max="15403" width="17.42578125" bestFit="1" customWidth="1"/>
    <col min="15404" max="15404" width="11.140625" bestFit="1" customWidth="1"/>
    <col min="15405" max="15405" width="17.85546875" bestFit="1" customWidth="1"/>
    <col min="15406" max="15406" width="18" bestFit="1" customWidth="1"/>
    <col min="15407" max="15407" width="14.28515625" bestFit="1" customWidth="1"/>
    <col min="15408" max="15408" width="15.28515625" bestFit="1" customWidth="1"/>
    <col min="15409" max="15409" width="16.28515625" bestFit="1" customWidth="1"/>
    <col min="15410" max="15410" width="18.28515625" bestFit="1" customWidth="1"/>
    <col min="15411" max="15411" width="17.28515625" bestFit="1" customWidth="1"/>
    <col min="15412" max="15412" width="16.42578125" bestFit="1" customWidth="1"/>
    <col min="15413" max="15413" width="10.28515625" bestFit="1" customWidth="1"/>
    <col min="15414" max="15414" width="17" bestFit="1" customWidth="1"/>
    <col min="15415" max="15415" width="17.140625" bestFit="1" customWidth="1"/>
    <col min="15416" max="15416" width="13.42578125" bestFit="1" customWidth="1"/>
    <col min="15417" max="15417" width="14.28515625" bestFit="1" customWidth="1"/>
    <col min="15418" max="15418" width="15.42578125" bestFit="1" customWidth="1"/>
    <col min="15419" max="15419" width="17.28515625" bestFit="1" customWidth="1"/>
    <col min="15420" max="15420" width="8.5703125" bestFit="1" customWidth="1"/>
    <col min="15421" max="15421" width="9.28515625" bestFit="1" customWidth="1"/>
    <col min="15422" max="15422" width="8.5703125" bestFit="1" customWidth="1"/>
    <col min="15617" max="15622" width="4.7109375" customWidth="1"/>
    <col min="15623" max="15623" width="2.42578125" customWidth="1"/>
    <col min="15624" max="15625" width="4.7109375" customWidth="1"/>
    <col min="15626" max="15626" width="2.42578125" customWidth="1"/>
    <col min="15627" max="15627" width="7.140625" customWidth="1"/>
    <col min="15628" max="15628" width="2.42578125" customWidth="1"/>
    <col min="15629" max="15629" width="4.85546875" customWidth="1"/>
    <col min="15630" max="15630" width="3.7109375" customWidth="1"/>
    <col min="15631" max="15631" width="4.85546875" customWidth="1"/>
    <col min="15632" max="15635" width="4.7109375" customWidth="1"/>
    <col min="15636" max="15636" width="2.42578125" customWidth="1"/>
    <col min="15637" max="15638" width="4.7109375" customWidth="1"/>
    <col min="15639" max="15639" width="2.42578125" customWidth="1"/>
    <col min="15640" max="15640" width="7.140625" customWidth="1"/>
    <col min="15641" max="15641" width="3.28515625" bestFit="1" customWidth="1"/>
    <col min="15642" max="15644" width="4.7109375" customWidth="1"/>
    <col min="15645" max="15645" width="8.85546875" customWidth="1"/>
    <col min="15646" max="15649" width="6.85546875" customWidth="1"/>
    <col min="15650" max="15652" width="13.42578125" bestFit="1" customWidth="1"/>
    <col min="15653" max="15653" width="13.42578125" customWidth="1"/>
    <col min="15654" max="15654" width="11.85546875" bestFit="1" customWidth="1"/>
    <col min="15655" max="15655" width="14" bestFit="1" customWidth="1"/>
    <col min="15656" max="15656" width="15.140625" bestFit="1" customWidth="1"/>
    <col min="15657" max="15657" width="14.7109375" bestFit="1" customWidth="1"/>
    <col min="15658" max="15658" width="18.28515625" bestFit="1" customWidth="1"/>
    <col min="15659" max="15659" width="17.42578125" bestFit="1" customWidth="1"/>
    <col min="15660" max="15660" width="11.140625" bestFit="1" customWidth="1"/>
    <col min="15661" max="15661" width="17.85546875" bestFit="1" customWidth="1"/>
    <col min="15662" max="15662" width="18" bestFit="1" customWidth="1"/>
    <col min="15663" max="15663" width="14.28515625" bestFit="1" customWidth="1"/>
    <col min="15664" max="15664" width="15.28515625" bestFit="1" customWidth="1"/>
    <col min="15665" max="15665" width="16.28515625" bestFit="1" customWidth="1"/>
    <col min="15666" max="15666" width="18.28515625" bestFit="1" customWidth="1"/>
    <col min="15667" max="15667" width="17.28515625" bestFit="1" customWidth="1"/>
    <col min="15668" max="15668" width="16.42578125" bestFit="1" customWidth="1"/>
    <col min="15669" max="15669" width="10.28515625" bestFit="1" customWidth="1"/>
    <col min="15670" max="15670" width="17" bestFit="1" customWidth="1"/>
    <col min="15671" max="15671" width="17.140625" bestFit="1" customWidth="1"/>
    <col min="15672" max="15672" width="13.42578125" bestFit="1" customWidth="1"/>
    <col min="15673" max="15673" width="14.28515625" bestFit="1" customWidth="1"/>
    <col min="15674" max="15674" width="15.42578125" bestFit="1" customWidth="1"/>
    <col min="15675" max="15675" width="17.28515625" bestFit="1" customWidth="1"/>
    <col min="15676" max="15676" width="8.5703125" bestFit="1" customWidth="1"/>
    <col min="15677" max="15677" width="9.28515625" bestFit="1" customWidth="1"/>
    <col min="15678" max="15678" width="8.5703125" bestFit="1" customWidth="1"/>
    <col min="15873" max="15878" width="4.7109375" customWidth="1"/>
    <col min="15879" max="15879" width="2.42578125" customWidth="1"/>
    <col min="15880" max="15881" width="4.7109375" customWidth="1"/>
    <col min="15882" max="15882" width="2.42578125" customWidth="1"/>
    <col min="15883" max="15883" width="7.140625" customWidth="1"/>
    <col min="15884" max="15884" width="2.42578125" customWidth="1"/>
    <col min="15885" max="15885" width="4.85546875" customWidth="1"/>
    <col min="15886" max="15886" width="3.7109375" customWidth="1"/>
    <col min="15887" max="15887" width="4.85546875" customWidth="1"/>
    <col min="15888" max="15891" width="4.7109375" customWidth="1"/>
    <col min="15892" max="15892" width="2.42578125" customWidth="1"/>
    <col min="15893" max="15894" width="4.7109375" customWidth="1"/>
    <col min="15895" max="15895" width="2.42578125" customWidth="1"/>
    <col min="15896" max="15896" width="7.140625" customWidth="1"/>
    <col min="15897" max="15897" width="3.28515625" bestFit="1" customWidth="1"/>
    <col min="15898" max="15900" width="4.7109375" customWidth="1"/>
    <col min="15901" max="15901" width="8.85546875" customWidth="1"/>
    <col min="15902" max="15905" width="6.85546875" customWidth="1"/>
    <col min="15906" max="15908" width="13.42578125" bestFit="1" customWidth="1"/>
    <col min="15909" max="15909" width="13.42578125" customWidth="1"/>
    <col min="15910" max="15910" width="11.85546875" bestFit="1" customWidth="1"/>
    <col min="15911" max="15911" width="14" bestFit="1" customWidth="1"/>
    <col min="15912" max="15912" width="15.140625" bestFit="1" customWidth="1"/>
    <col min="15913" max="15913" width="14.7109375" bestFit="1" customWidth="1"/>
    <col min="15914" max="15914" width="18.28515625" bestFit="1" customWidth="1"/>
    <col min="15915" max="15915" width="17.42578125" bestFit="1" customWidth="1"/>
    <col min="15916" max="15916" width="11.140625" bestFit="1" customWidth="1"/>
    <col min="15917" max="15917" width="17.85546875" bestFit="1" customWidth="1"/>
    <col min="15918" max="15918" width="18" bestFit="1" customWidth="1"/>
    <col min="15919" max="15919" width="14.28515625" bestFit="1" customWidth="1"/>
    <col min="15920" max="15920" width="15.28515625" bestFit="1" customWidth="1"/>
    <col min="15921" max="15921" width="16.28515625" bestFit="1" customWidth="1"/>
    <col min="15922" max="15922" width="18.28515625" bestFit="1" customWidth="1"/>
    <col min="15923" max="15923" width="17.28515625" bestFit="1" customWidth="1"/>
    <col min="15924" max="15924" width="16.42578125" bestFit="1" customWidth="1"/>
    <col min="15925" max="15925" width="10.28515625" bestFit="1" customWidth="1"/>
    <col min="15926" max="15926" width="17" bestFit="1" customWidth="1"/>
    <col min="15927" max="15927" width="17.140625" bestFit="1" customWidth="1"/>
    <col min="15928" max="15928" width="13.42578125" bestFit="1" customWidth="1"/>
    <col min="15929" max="15929" width="14.28515625" bestFit="1" customWidth="1"/>
    <col min="15930" max="15930" width="15.42578125" bestFit="1" customWidth="1"/>
    <col min="15931" max="15931" width="17.28515625" bestFit="1" customWidth="1"/>
    <col min="15932" max="15932" width="8.5703125" bestFit="1" customWidth="1"/>
    <col min="15933" max="15933" width="9.28515625" bestFit="1" customWidth="1"/>
    <col min="15934" max="15934" width="8.5703125" bestFit="1" customWidth="1"/>
    <col min="16129" max="16134" width="4.7109375" customWidth="1"/>
    <col min="16135" max="16135" width="2.42578125" customWidth="1"/>
    <col min="16136" max="16137" width="4.7109375" customWidth="1"/>
    <col min="16138" max="16138" width="2.42578125" customWidth="1"/>
    <col min="16139" max="16139" width="7.140625" customWidth="1"/>
    <col min="16140" max="16140" width="2.42578125" customWidth="1"/>
    <col min="16141" max="16141" width="4.85546875" customWidth="1"/>
    <col min="16142" max="16142" width="3.7109375" customWidth="1"/>
    <col min="16143" max="16143" width="4.85546875" customWidth="1"/>
    <col min="16144" max="16147" width="4.7109375" customWidth="1"/>
    <col min="16148" max="16148" width="2.42578125" customWidth="1"/>
    <col min="16149" max="16150" width="4.7109375" customWidth="1"/>
    <col min="16151" max="16151" width="2.42578125" customWidth="1"/>
    <col min="16152" max="16152" width="7.140625" customWidth="1"/>
    <col min="16153" max="16153" width="3.28515625" bestFit="1" customWidth="1"/>
    <col min="16154" max="16156" width="4.7109375" customWidth="1"/>
    <col min="16157" max="16157" width="8.85546875" customWidth="1"/>
    <col min="16158" max="16161" width="6.85546875" customWidth="1"/>
    <col min="16162" max="16164" width="13.42578125" bestFit="1" customWidth="1"/>
    <col min="16165" max="16165" width="13.42578125" customWidth="1"/>
    <col min="16166" max="16166" width="11.85546875" bestFit="1" customWidth="1"/>
    <col min="16167" max="16167" width="14" bestFit="1" customWidth="1"/>
    <col min="16168" max="16168" width="15.140625" bestFit="1" customWidth="1"/>
    <col min="16169" max="16169" width="14.7109375" bestFit="1" customWidth="1"/>
    <col min="16170" max="16170" width="18.28515625" bestFit="1" customWidth="1"/>
    <col min="16171" max="16171" width="17.42578125" bestFit="1" customWidth="1"/>
    <col min="16172" max="16172" width="11.140625" bestFit="1" customWidth="1"/>
    <col min="16173" max="16173" width="17.85546875" bestFit="1" customWidth="1"/>
    <col min="16174" max="16174" width="18" bestFit="1" customWidth="1"/>
    <col min="16175" max="16175" width="14.28515625" bestFit="1" customWidth="1"/>
    <col min="16176" max="16176" width="15.28515625" bestFit="1" customWidth="1"/>
    <col min="16177" max="16177" width="16.28515625" bestFit="1" customWidth="1"/>
    <col min="16178" max="16178" width="18.28515625" bestFit="1" customWidth="1"/>
    <col min="16179" max="16179" width="17.28515625" bestFit="1" customWidth="1"/>
    <col min="16180" max="16180" width="16.42578125" bestFit="1" customWidth="1"/>
    <col min="16181" max="16181" width="10.28515625" bestFit="1" customWidth="1"/>
    <col min="16182" max="16182" width="17" bestFit="1" customWidth="1"/>
    <col min="16183" max="16183" width="17.140625" bestFit="1" customWidth="1"/>
    <col min="16184" max="16184" width="13.42578125" bestFit="1" customWidth="1"/>
    <col min="16185" max="16185" width="14.28515625" bestFit="1" customWidth="1"/>
    <col min="16186" max="16186" width="15.42578125" bestFit="1" customWidth="1"/>
    <col min="16187" max="16187" width="17.28515625" bestFit="1" customWidth="1"/>
    <col min="16188" max="16188" width="8.5703125" bestFit="1" customWidth="1"/>
    <col min="16189" max="16189" width="9.28515625" bestFit="1" customWidth="1"/>
    <col min="16190" max="16190" width="8.5703125" bestFit="1" customWidth="1"/>
  </cols>
  <sheetData>
    <row r="1" spans="1:35" s="1" customFormat="1" ht="0.75" customHeight="1" x14ac:dyDescent="0.2"/>
    <row r="2" spans="1:35" s="1" customFormat="1" ht="21.75" customHeight="1" x14ac:dyDescent="0.2">
      <c r="M2" s="2" t="s">
        <v>0</v>
      </c>
      <c r="N2" s="2"/>
      <c r="O2" s="2"/>
      <c r="P2" s="3" t="s">
        <v>113</v>
      </c>
      <c r="Q2" s="4"/>
      <c r="R2" s="4"/>
      <c r="S2" s="4"/>
      <c r="T2" s="4"/>
      <c r="U2" s="4"/>
      <c r="V2" s="4"/>
      <c r="W2" s="4"/>
      <c r="X2" s="4"/>
      <c r="Z2" s="2" t="s">
        <v>1</v>
      </c>
      <c r="AA2" s="2"/>
      <c r="AB2" s="5"/>
      <c r="AC2" s="3" t="s">
        <v>111</v>
      </c>
      <c r="AD2" s="4"/>
      <c r="AE2" s="4"/>
      <c r="AF2" s="4"/>
      <c r="AG2" s="4"/>
    </row>
    <row r="3" spans="1:35" s="1" customFormat="1" ht="21.75" customHeight="1" x14ac:dyDescent="0.2">
      <c r="M3" s="2" t="s">
        <v>2</v>
      </c>
      <c r="N3" s="2"/>
      <c r="O3" s="2"/>
      <c r="P3" s="3" t="s">
        <v>114</v>
      </c>
      <c r="Q3" s="4"/>
      <c r="R3" s="4"/>
      <c r="S3" s="4"/>
      <c r="T3" s="4"/>
      <c r="U3" s="4"/>
      <c r="V3" s="4"/>
      <c r="W3" s="4"/>
      <c r="X3" s="4"/>
      <c r="Z3" s="2" t="s">
        <v>3</v>
      </c>
      <c r="AA3" s="2"/>
      <c r="AB3" s="5"/>
      <c r="AC3" s="3" t="s">
        <v>112</v>
      </c>
      <c r="AD3" s="4"/>
      <c r="AE3" s="4"/>
      <c r="AF3" s="4"/>
      <c r="AG3" s="4"/>
    </row>
    <row r="4" spans="1:35" s="1" customFormat="1" ht="69" customHeight="1" x14ac:dyDescent="0.2">
      <c r="AH4" s="6"/>
      <c r="AI4" s="7" t="s">
        <v>4</v>
      </c>
    </row>
    <row r="5" spans="1:35" s="1" customFormat="1" ht="17.25" customHeight="1" x14ac:dyDescent="0.2">
      <c r="A5" s="8" t="s">
        <v>5</v>
      </c>
      <c r="B5" s="8"/>
      <c r="C5" s="8"/>
      <c r="D5" s="8"/>
      <c r="E5" s="8"/>
      <c r="F5" s="8"/>
      <c r="G5" s="8"/>
      <c r="H5" s="8"/>
      <c r="I5" s="8"/>
      <c r="J5" s="8"/>
      <c r="K5" s="8"/>
      <c r="M5" s="8" t="s">
        <v>6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Z5" s="8" t="s">
        <v>7</v>
      </c>
      <c r="AA5" s="8"/>
      <c r="AB5" s="8"/>
      <c r="AC5" s="8"/>
      <c r="AD5" s="8"/>
      <c r="AE5" s="8"/>
      <c r="AF5" s="8"/>
      <c r="AG5" s="8"/>
      <c r="AH5" s="9" t="s">
        <v>8</v>
      </c>
      <c r="AI5" s="10">
        <v>26.455128205128208</v>
      </c>
    </row>
    <row r="6" spans="1:35" s="1" customFormat="1" ht="17.25" customHeight="1" x14ac:dyDescent="0.2">
      <c r="A6" s="11" t="s">
        <v>9</v>
      </c>
      <c r="B6" s="11"/>
      <c r="C6" s="11"/>
      <c r="D6" s="11"/>
      <c r="E6" s="11"/>
      <c r="F6" s="11"/>
      <c r="G6" s="12"/>
      <c r="H6" s="13">
        <f>H8-H7</f>
        <v>8086.6900000000005</v>
      </c>
      <c r="I6" s="13"/>
      <c r="J6" s="14"/>
      <c r="K6" s="15">
        <f>H6/H$8</f>
        <v>0.93012575064497094</v>
      </c>
      <c r="M6" s="16" t="s">
        <v>10</v>
      </c>
      <c r="N6" s="16"/>
      <c r="O6" s="16"/>
      <c r="P6" s="16"/>
      <c r="Q6" s="16"/>
      <c r="R6" s="16"/>
      <c r="S6" s="16"/>
      <c r="T6" s="17"/>
      <c r="U6" s="18" t="s">
        <v>11</v>
      </c>
      <c r="V6" s="18"/>
      <c r="X6" s="19" t="s">
        <v>12</v>
      </c>
      <c r="Y6" s="20"/>
      <c r="Z6" s="16" t="s">
        <v>13</v>
      </c>
      <c r="AA6" s="16"/>
      <c r="AB6" s="16"/>
      <c r="AC6" s="16"/>
      <c r="AD6" s="16"/>
      <c r="AE6" s="16"/>
      <c r="AF6" s="18" t="s">
        <v>11</v>
      </c>
      <c r="AG6" s="18"/>
      <c r="AH6" s="9" t="s">
        <v>14</v>
      </c>
      <c r="AI6" s="10">
        <v>40.666666666666671</v>
      </c>
    </row>
    <row r="7" spans="1:35" s="1" customFormat="1" ht="17.25" customHeight="1" x14ac:dyDescent="0.2">
      <c r="A7" s="11" t="s">
        <v>15</v>
      </c>
      <c r="B7" s="11"/>
      <c r="C7" s="11"/>
      <c r="D7" s="11"/>
      <c r="E7" s="11"/>
      <c r="F7" s="11"/>
      <c r="G7" s="12"/>
      <c r="H7" s="13">
        <f>AL29</f>
        <v>607.5</v>
      </c>
      <c r="I7" s="13"/>
      <c r="J7" s="14"/>
      <c r="K7" s="15">
        <f>H7/H$8</f>
        <v>6.9874249355029047E-2</v>
      </c>
      <c r="U7" s="21"/>
      <c r="V7" s="21"/>
      <c r="AF7" s="21"/>
      <c r="AG7" s="21"/>
      <c r="AH7" s="9" t="s">
        <v>16</v>
      </c>
      <c r="AI7" s="10">
        <v>28.852564102564102</v>
      </c>
    </row>
    <row r="8" spans="1:35" s="1" customFormat="1" ht="17.25" customHeight="1" x14ac:dyDescent="0.2">
      <c r="A8" s="16" t="s">
        <v>17</v>
      </c>
      <c r="B8" s="16"/>
      <c r="C8" s="16"/>
      <c r="D8" s="16"/>
      <c r="E8" s="16"/>
      <c r="F8" s="16"/>
      <c r="G8" s="17"/>
      <c r="H8" s="22">
        <f>AH29</f>
        <v>8694.19</v>
      </c>
      <c r="I8" s="22"/>
      <c r="J8" s="23"/>
      <c r="K8" s="24">
        <v>1</v>
      </c>
      <c r="M8" s="25" t="s">
        <v>18</v>
      </c>
      <c r="N8" s="25"/>
      <c r="O8" s="25"/>
      <c r="P8" s="25"/>
      <c r="Q8" s="25"/>
      <c r="R8" s="25"/>
      <c r="S8" s="25"/>
      <c r="U8" s="26">
        <f>AS29</f>
        <v>0</v>
      </c>
      <c r="V8" s="26"/>
      <c r="W8" s="27"/>
      <c r="X8" s="28">
        <f>BB29</f>
        <v>0</v>
      </c>
      <c r="Z8" s="11" t="s">
        <v>19</v>
      </c>
      <c r="AA8" s="29"/>
      <c r="AB8" s="29"/>
      <c r="AC8" s="29"/>
      <c r="AD8" s="29"/>
      <c r="AE8" s="29"/>
      <c r="AF8" s="30">
        <v>0</v>
      </c>
      <c r="AG8" s="30"/>
      <c r="AH8" s="9" t="s">
        <v>20</v>
      </c>
      <c r="AI8" s="10">
        <v>37.5</v>
      </c>
    </row>
    <row r="9" spans="1:35" s="1" customFormat="1" ht="17.25" customHeight="1" x14ac:dyDescent="0.2">
      <c r="A9" s="11" t="s">
        <v>21</v>
      </c>
      <c r="B9" s="11"/>
      <c r="C9" s="11"/>
      <c r="D9" s="11"/>
      <c r="E9" s="11"/>
      <c r="F9" s="11"/>
      <c r="G9" s="12"/>
      <c r="H9" s="13">
        <f>-(AM29-AN29)</f>
        <v>-3398.28</v>
      </c>
      <c r="I9" s="13"/>
      <c r="J9" s="14"/>
      <c r="K9" s="15">
        <f t="shared" ref="K9:K17" si="0">H9/H$8</f>
        <v>-0.39086792444149482</v>
      </c>
      <c r="M9" s="31" t="s">
        <v>22</v>
      </c>
      <c r="N9" s="31"/>
      <c r="O9" s="31"/>
      <c r="P9" s="31"/>
      <c r="Q9" s="31"/>
      <c r="R9" s="31"/>
      <c r="S9" s="31"/>
      <c r="U9" s="26">
        <f>AT29</f>
        <v>0</v>
      </c>
      <c r="V9" s="26"/>
      <c r="W9" s="27"/>
      <c r="X9" s="28">
        <f>BC29</f>
        <v>0</v>
      </c>
      <c r="Z9" s="11"/>
      <c r="AA9" s="29"/>
      <c r="AB9" s="29"/>
      <c r="AC9" s="29"/>
      <c r="AD9" s="29"/>
      <c r="AE9" s="29"/>
      <c r="AF9" s="26"/>
      <c r="AG9" s="26"/>
    </row>
    <row r="10" spans="1:35" s="1" customFormat="1" ht="17.25" customHeight="1" x14ac:dyDescent="0.2">
      <c r="A10" s="11" t="s">
        <v>23</v>
      </c>
      <c r="B10" s="11"/>
      <c r="C10" s="11"/>
      <c r="D10" s="11"/>
      <c r="E10" s="11"/>
      <c r="F10" s="11"/>
      <c r="G10" s="12"/>
      <c r="H10" s="13">
        <f>-AN29</f>
        <v>-450</v>
      </c>
      <c r="I10" s="13"/>
      <c r="J10" s="14"/>
      <c r="K10" s="15">
        <f t="shared" si="0"/>
        <v>-5.1758703225947437E-2</v>
      </c>
      <c r="M10" s="25" t="s">
        <v>24</v>
      </c>
      <c r="N10" s="25"/>
      <c r="O10" s="25"/>
      <c r="P10" s="25"/>
      <c r="Q10" s="25"/>
      <c r="R10" s="25"/>
      <c r="S10" s="25"/>
      <c r="U10" s="26">
        <f>AU29</f>
        <v>0</v>
      </c>
      <c r="V10" s="26"/>
      <c r="W10" s="27"/>
      <c r="X10" s="28">
        <f>BD29</f>
        <v>0</v>
      </c>
      <c r="Z10" s="11"/>
      <c r="AA10" s="29"/>
      <c r="AB10" s="29"/>
      <c r="AC10" s="29"/>
      <c r="AD10" s="29"/>
      <c r="AE10" s="29"/>
      <c r="AF10" s="26"/>
      <c r="AG10" s="26"/>
    </row>
    <row r="11" spans="1:35" s="1" customFormat="1" ht="17.25" customHeight="1" x14ac:dyDescent="0.2">
      <c r="A11" s="11" t="s">
        <v>25</v>
      </c>
      <c r="B11" s="11"/>
      <c r="C11" s="11"/>
      <c r="D11" s="11"/>
      <c r="E11" s="11"/>
      <c r="F11" s="11"/>
      <c r="G11" s="12"/>
      <c r="H11" s="13">
        <f>-X29</f>
        <v>-72.900000000000006</v>
      </c>
      <c r="I11" s="13"/>
      <c r="J11" s="14"/>
      <c r="K11" s="15">
        <f t="shared" si="0"/>
        <v>-8.3849099226034861E-3</v>
      </c>
      <c r="M11" s="31" t="s">
        <v>26</v>
      </c>
      <c r="N11" s="31"/>
      <c r="O11" s="31"/>
      <c r="P11" s="31"/>
      <c r="Q11" s="31"/>
      <c r="R11" s="31"/>
      <c r="S11" s="31"/>
      <c r="U11" s="26">
        <f>AV29</f>
        <v>1580</v>
      </c>
      <c r="V11" s="26"/>
      <c r="W11" s="27"/>
      <c r="X11" s="28">
        <f>BE29</f>
        <v>13</v>
      </c>
      <c r="Z11" s="11"/>
      <c r="AA11" s="29"/>
      <c r="AB11" s="29"/>
      <c r="AC11" s="29"/>
      <c r="AD11" s="29"/>
      <c r="AE11" s="29"/>
      <c r="AF11" s="26"/>
      <c r="AG11" s="26"/>
    </row>
    <row r="12" spans="1:35" s="1" customFormat="1" ht="17.25" customHeight="1" x14ac:dyDescent="0.2">
      <c r="A12" s="16" t="s">
        <v>27</v>
      </c>
      <c r="B12" s="16"/>
      <c r="C12" s="16"/>
      <c r="D12" s="16"/>
      <c r="E12" s="16"/>
      <c r="F12" s="16"/>
      <c r="G12" s="17"/>
      <c r="H12" s="22">
        <f>SUM(H8,H9,H10,H11)</f>
        <v>4773.01</v>
      </c>
      <c r="I12" s="22"/>
      <c r="J12" s="23"/>
      <c r="K12" s="24">
        <f t="shared" si="0"/>
        <v>0.54898846240995425</v>
      </c>
      <c r="M12" s="31" t="s">
        <v>28</v>
      </c>
      <c r="N12" s="31"/>
      <c r="O12" s="31"/>
      <c r="P12" s="31"/>
      <c r="Q12" s="31"/>
      <c r="R12" s="31"/>
      <c r="S12" s="31"/>
      <c r="U12" s="26">
        <f>AW29</f>
        <v>0</v>
      </c>
      <c r="V12" s="26"/>
      <c r="W12" s="27"/>
      <c r="X12" s="28">
        <f>BF29</f>
        <v>0</v>
      </c>
      <c r="Z12" s="11"/>
      <c r="AA12" s="29"/>
      <c r="AB12" s="29"/>
      <c r="AC12" s="29"/>
      <c r="AD12" s="29"/>
      <c r="AE12" s="29"/>
      <c r="AF12" s="26"/>
      <c r="AG12" s="26"/>
    </row>
    <row r="13" spans="1:35" s="1" customFormat="1" ht="17.25" customHeight="1" x14ac:dyDescent="0.2">
      <c r="A13" s="11" t="s">
        <v>29</v>
      </c>
      <c r="B13" s="11"/>
      <c r="C13" s="11"/>
      <c r="D13" s="11"/>
      <c r="E13" s="11"/>
      <c r="F13" s="11"/>
      <c r="G13" s="12"/>
      <c r="H13" s="13">
        <f>-AD29*TAUXETUDE</f>
        <v>0</v>
      </c>
      <c r="I13" s="13"/>
      <c r="J13" s="14"/>
      <c r="K13" s="15">
        <f t="shared" si="0"/>
        <v>0</v>
      </c>
      <c r="M13" s="31" t="s">
        <v>30</v>
      </c>
      <c r="N13" s="31"/>
      <c r="O13" s="31"/>
      <c r="P13" s="31"/>
      <c r="Q13" s="31"/>
      <c r="R13" s="31"/>
      <c r="S13" s="31"/>
      <c r="U13" s="26">
        <f>AX29</f>
        <v>320</v>
      </c>
      <c r="V13" s="26"/>
      <c r="W13" s="27"/>
      <c r="X13" s="28">
        <f>BG29</f>
        <v>10</v>
      </c>
      <c r="Z13" s="11"/>
      <c r="AA13" s="29"/>
      <c r="AB13" s="29"/>
      <c r="AC13" s="29"/>
      <c r="AD13" s="29"/>
      <c r="AE13" s="29"/>
      <c r="AF13" s="26"/>
      <c r="AG13" s="26"/>
    </row>
    <row r="14" spans="1:35" s="1" customFormat="1" ht="17.25" customHeight="1" x14ac:dyDescent="0.2">
      <c r="A14" s="11" t="s">
        <v>14</v>
      </c>
      <c r="B14" s="11"/>
      <c r="C14" s="11"/>
      <c r="D14" s="11"/>
      <c r="E14" s="11"/>
      <c r="F14" s="11"/>
      <c r="G14" s="12"/>
      <c r="H14" s="13">
        <f>-AC29*TAUXMETRAGE</f>
        <v>0</v>
      </c>
      <c r="I14" s="13"/>
      <c r="J14" s="14"/>
      <c r="K14" s="15">
        <f t="shared" si="0"/>
        <v>0</v>
      </c>
      <c r="M14" s="31" t="s">
        <v>31</v>
      </c>
      <c r="N14" s="31"/>
      <c r="O14" s="31"/>
      <c r="P14" s="31"/>
      <c r="Q14" s="31"/>
      <c r="R14" s="31"/>
      <c r="S14" s="31"/>
      <c r="U14" s="26">
        <f>AY29</f>
        <v>0</v>
      </c>
      <c r="V14" s="26"/>
      <c r="W14" s="27"/>
      <c r="X14" s="28">
        <f>BH29</f>
        <v>0</v>
      </c>
      <c r="Z14" s="11"/>
      <c r="AA14" s="29"/>
      <c r="AB14" s="29"/>
      <c r="AC14" s="29"/>
      <c r="AD14" s="29"/>
      <c r="AE14" s="29"/>
      <c r="AF14" s="26"/>
      <c r="AG14" s="26"/>
    </row>
    <row r="15" spans="1:35" s="1" customFormat="1" ht="17.25" customHeight="1" x14ac:dyDescent="0.2">
      <c r="A15" s="11" t="s">
        <v>16</v>
      </c>
      <c r="B15" s="11"/>
      <c r="C15" s="11"/>
      <c r="D15" s="11"/>
      <c r="E15" s="11"/>
      <c r="F15" s="11"/>
      <c r="G15" s="12"/>
      <c r="H15" s="13">
        <f>-AE29*TAUXATELIER</f>
        <v>-230.82051282051282</v>
      </c>
      <c r="I15" s="13"/>
      <c r="J15" s="14"/>
      <c r="K15" s="15">
        <f t="shared" si="0"/>
        <v>-2.6548823158973153E-2</v>
      </c>
      <c r="M15" s="31" t="s">
        <v>32</v>
      </c>
      <c r="N15" s="31"/>
      <c r="O15" s="31"/>
      <c r="P15" s="31"/>
      <c r="Q15" s="31"/>
      <c r="R15" s="31"/>
      <c r="S15" s="31"/>
      <c r="U15" s="26">
        <f>AZ29</f>
        <v>80</v>
      </c>
      <c r="V15" s="26"/>
      <c r="W15" s="27"/>
      <c r="X15" s="28">
        <f>BI29</f>
        <v>7</v>
      </c>
      <c r="Z15" s="11"/>
      <c r="AA15" s="29"/>
      <c r="AB15" s="29"/>
      <c r="AC15" s="29"/>
      <c r="AD15" s="29"/>
      <c r="AE15" s="29"/>
      <c r="AF15" s="26"/>
      <c r="AG15" s="26"/>
    </row>
    <row r="16" spans="1:35" s="1" customFormat="1" ht="17.25" customHeight="1" x14ac:dyDescent="0.2">
      <c r="A16" s="11" t="s">
        <v>20</v>
      </c>
      <c r="B16" s="11"/>
      <c r="C16" s="11"/>
      <c r="D16" s="11"/>
      <c r="E16" s="11"/>
      <c r="F16" s="11"/>
      <c r="G16" s="12"/>
      <c r="H16" s="13">
        <f>-AF29*TAUXPOSE</f>
        <v>-900</v>
      </c>
      <c r="I16" s="13"/>
      <c r="J16" s="14"/>
      <c r="K16" s="15">
        <f t="shared" si="0"/>
        <v>-0.10351740645189487</v>
      </c>
      <c r="M16" s="31" t="s">
        <v>33</v>
      </c>
      <c r="N16" s="31"/>
      <c r="O16" s="31"/>
      <c r="P16" s="31"/>
      <c r="Q16" s="31"/>
      <c r="R16" s="31"/>
      <c r="S16" s="31"/>
      <c r="U16" s="26">
        <f>BA29</f>
        <v>0</v>
      </c>
      <c r="V16" s="26"/>
      <c r="W16" s="27"/>
      <c r="X16" s="28">
        <f>BJ29</f>
        <v>0</v>
      </c>
      <c r="Z16" s="11"/>
      <c r="AA16" s="29"/>
      <c r="AB16" s="29"/>
      <c r="AC16" s="29"/>
      <c r="AD16" s="29"/>
      <c r="AE16" s="29"/>
      <c r="AF16" s="26"/>
      <c r="AG16" s="26"/>
    </row>
    <row r="17" spans="1:65" s="1" customFormat="1" ht="17.25" customHeight="1" x14ac:dyDescent="0.2">
      <c r="A17" s="16" t="s">
        <v>34</v>
      </c>
      <c r="B17" s="16"/>
      <c r="C17" s="16"/>
      <c r="D17" s="16"/>
      <c r="E17" s="16"/>
      <c r="F17" s="16"/>
      <c r="G17" s="17"/>
      <c r="H17" s="22">
        <f>SUM(H12,H13,H14,H15,H16)</f>
        <v>3642.1894871794875</v>
      </c>
      <c r="I17" s="22"/>
      <c r="J17" s="23"/>
      <c r="K17" s="24">
        <f t="shared" si="0"/>
        <v>0.41892223279908619</v>
      </c>
      <c r="M17" s="31"/>
      <c r="N17" s="31"/>
      <c r="O17" s="31"/>
      <c r="P17" s="31"/>
      <c r="Q17" s="31"/>
      <c r="R17" s="31"/>
      <c r="S17" s="31"/>
      <c r="U17" s="32"/>
      <c r="V17" s="32"/>
      <c r="W17" s="27"/>
      <c r="X17" s="27"/>
      <c r="Z17" s="11"/>
      <c r="AA17" s="29"/>
      <c r="AB17" s="29"/>
      <c r="AC17" s="29"/>
      <c r="AD17" s="29"/>
      <c r="AE17" s="29"/>
      <c r="AF17" s="26"/>
      <c r="AG17" s="26"/>
    </row>
    <row r="18" spans="1:65" s="1" customFormat="1" ht="21.75" customHeight="1" x14ac:dyDescent="0.2">
      <c r="A18" s="8" t="s">
        <v>35</v>
      </c>
      <c r="B18" s="8"/>
      <c r="C18" s="8"/>
      <c r="D18" s="8"/>
      <c r="E18" s="8"/>
      <c r="F18" s="8"/>
      <c r="G18" s="8"/>
      <c r="H18" s="8"/>
      <c r="I18" s="8"/>
      <c r="J18" s="8"/>
      <c r="K18" s="8"/>
      <c r="M18" s="25" t="s">
        <v>36</v>
      </c>
      <c r="N18" s="25"/>
      <c r="O18" s="25"/>
      <c r="P18" s="25"/>
      <c r="Q18" s="25"/>
      <c r="R18" s="25"/>
      <c r="S18" s="25"/>
      <c r="U18" s="26">
        <v>0</v>
      </c>
      <c r="V18" s="26"/>
      <c r="W18" s="27"/>
      <c r="X18" s="27"/>
      <c r="Z18" s="11"/>
      <c r="AA18" s="29"/>
      <c r="AB18" s="29"/>
      <c r="AC18" s="29"/>
      <c r="AD18" s="29"/>
      <c r="AE18" s="29"/>
      <c r="AF18" s="26"/>
      <c r="AG18" s="26"/>
    </row>
    <row r="19" spans="1:65" s="1" customFormat="1" ht="17.25" customHeight="1" x14ac:dyDescent="0.2">
      <c r="A19" s="25" t="s">
        <v>37</v>
      </c>
      <c r="B19" s="25"/>
      <c r="C19" s="25"/>
      <c r="D19" s="33">
        <f>IFERROR(-H8/(H9+H10+H11),0)</f>
        <v>2.2172381783034698</v>
      </c>
      <c r="E19" s="33"/>
      <c r="F19" s="25" t="s">
        <v>38</v>
      </c>
      <c r="G19" s="25"/>
      <c r="H19" s="25"/>
      <c r="I19" s="25"/>
      <c r="J19" s="34">
        <f>H12/F26</f>
        <v>1690.4410416666667</v>
      </c>
      <c r="K19" s="34"/>
      <c r="U19" s="21"/>
      <c r="V19" s="21"/>
      <c r="Z19" s="11"/>
      <c r="AA19" s="29"/>
      <c r="AB19" s="29"/>
      <c r="AC19" s="29"/>
      <c r="AD19" s="29"/>
      <c r="AE19" s="29"/>
      <c r="AF19" s="26"/>
      <c r="AG19" s="26"/>
    </row>
    <row r="20" spans="1:65" s="1" customFormat="1" ht="17.25" customHeight="1" x14ac:dyDescent="0.2">
      <c r="A20" s="25" t="s">
        <v>39</v>
      </c>
      <c r="B20" s="25"/>
      <c r="C20" s="25"/>
      <c r="D20" s="33">
        <f>IFERROR(-H6/(H9+H11),0)</f>
        <v>2.3296659925443222</v>
      </c>
      <c r="E20" s="33"/>
      <c r="F20" s="25" t="s">
        <v>40</v>
      </c>
      <c r="G20" s="25"/>
      <c r="H20" s="25"/>
      <c r="I20" s="25"/>
      <c r="J20" s="34">
        <f>H17/F26</f>
        <v>1289.9421100427351</v>
      </c>
      <c r="K20" s="34"/>
      <c r="U20" s="21"/>
      <c r="V20" s="21"/>
      <c r="Z20" s="11"/>
      <c r="AA20" s="29"/>
      <c r="AB20" s="29"/>
      <c r="AC20" s="29"/>
      <c r="AD20" s="29"/>
      <c r="AE20" s="29"/>
      <c r="AF20" s="26"/>
      <c r="AG20" s="26"/>
    </row>
    <row r="21" spans="1:65" s="1" customFormat="1" ht="17.25" customHeight="1" x14ac:dyDescent="0.2">
      <c r="A21" s="31" t="s">
        <v>41</v>
      </c>
      <c r="B21" s="31"/>
      <c r="C21" s="31"/>
      <c r="D21" s="33">
        <f>IFERROR(-H7/H10,0)</f>
        <v>1.35</v>
      </c>
      <c r="E21" s="33"/>
      <c r="M21" s="11"/>
      <c r="N21" s="11"/>
      <c r="O21" s="11"/>
      <c r="P21" s="11"/>
      <c r="Q21" s="11"/>
      <c r="R21" s="11"/>
      <c r="S21" s="11"/>
      <c r="U21" s="26"/>
      <c r="V21" s="26"/>
      <c r="X21" s="27"/>
      <c r="Z21" s="11"/>
      <c r="AA21" s="29"/>
      <c r="AB21" s="29"/>
      <c r="AC21" s="29"/>
      <c r="AD21" s="29"/>
      <c r="AE21" s="29"/>
      <c r="AF21" s="26"/>
      <c r="AG21" s="26"/>
    </row>
    <row r="22" spans="1:65" s="1" customFormat="1" ht="21.75" customHeight="1" x14ac:dyDescent="0.2">
      <c r="A22" s="8" t="s">
        <v>42</v>
      </c>
      <c r="B22" s="8"/>
      <c r="C22" s="8"/>
      <c r="D22" s="8"/>
      <c r="E22" s="8"/>
      <c r="F22" s="8"/>
      <c r="G22" s="8"/>
      <c r="H22" s="8"/>
      <c r="I22" s="8"/>
      <c r="J22" s="8"/>
      <c r="K22" s="8"/>
      <c r="M22" s="11"/>
      <c r="N22" s="11"/>
      <c r="O22" s="11"/>
      <c r="P22" s="11"/>
      <c r="Q22" s="11"/>
      <c r="R22" s="11"/>
      <c r="S22" s="11"/>
      <c r="U22" s="26"/>
      <c r="V22" s="26"/>
      <c r="X22" s="27"/>
      <c r="Z22" s="11"/>
      <c r="AA22" s="29"/>
      <c r="AB22" s="29"/>
      <c r="AC22" s="29"/>
      <c r="AD22" s="29"/>
      <c r="AE22" s="29"/>
      <c r="AF22" s="26"/>
      <c r="AG22" s="26"/>
    </row>
    <row r="23" spans="1:65" s="1" customFormat="1" ht="17.25" customHeight="1" x14ac:dyDescent="0.2">
      <c r="A23" s="25" t="s">
        <v>29</v>
      </c>
      <c r="B23" s="25"/>
      <c r="C23" s="25"/>
      <c r="D23" s="25"/>
      <c r="E23" s="25"/>
      <c r="F23" s="35">
        <f>AD29</f>
        <v>0</v>
      </c>
      <c r="G23" s="36"/>
      <c r="H23" s="36"/>
      <c r="I23" s="36"/>
      <c r="M23" s="11"/>
      <c r="N23" s="11"/>
      <c r="O23" s="11"/>
      <c r="P23" s="11"/>
      <c r="Q23" s="11"/>
      <c r="R23" s="11"/>
      <c r="S23" s="11"/>
      <c r="U23" s="26"/>
      <c r="V23" s="26"/>
      <c r="X23" s="27"/>
      <c r="Z23" s="11"/>
      <c r="AA23" s="29"/>
      <c r="AB23" s="29"/>
      <c r="AC23" s="29"/>
      <c r="AD23" s="29"/>
      <c r="AE23" s="29"/>
      <c r="AF23" s="26"/>
      <c r="AG23" s="26"/>
    </row>
    <row r="24" spans="1:65" s="1" customFormat="1" ht="17.25" customHeight="1" x14ac:dyDescent="0.2">
      <c r="A24" s="25" t="s">
        <v>14</v>
      </c>
      <c r="B24" s="25"/>
      <c r="C24" s="25"/>
      <c r="D24" s="25"/>
      <c r="E24" s="25"/>
      <c r="F24" s="35">
        <f>AC29</f>
        <v>0</v>
      </c>
      <c r="G24" s="36"/>
      <c r="H24" s="36"/>
      <c r="I24" s="36"/>
      <c r="M24" s="11"/>
      <c r="N24" s="11"/>
      <c r="O24" s="11"/>
      <c r="P24" s="11"/>
      <c r="Q24" s="11"/>
      <c r="R24" s="11"/>
      <c r="S24" s="11"/>
      <c r="U24" s="26"/>
      <c r="V24" s="26"/>
      <c r="X24" s="27"/>
      <c r="Z24" s="11"/>
      <c r="AA24" s="29"/>
      <c r="AB24" s="29"/>
      <c r="AC24" s="29"/>
      <c r="AD24" s="29"/>
      <c r="AE24" s="29"/>
      <c r="AF24" s="26"/>
      <c r="AG24" s="26"/>
    </row>
    <row r="25" spans="1:65" s="1" customFormat="1" ht="17.25" customHeight="1" x14ac:dyDescent="0.2">
      <c r="A25" s="25" t="s">
        <v>16</v>
      </c>
      <c r="B25" s="25"/>
      <c r="C25" s="25"/>
      <c r="D25" s="25"/>
      <c r="E25" s="25"/>
      <c r="F25" s="35">
        <f>AE29</f>
        <v>8</v>
      </c>
      <c r="G25" s="36"/>
      <c r="H25" s="36"/>
      <c r="I25" s="36"/>
      <c r="M25" s="11"/>
      <c r="N25" s="11"/>
      <c r="O25" s="11"/>
      <c r="P25" s="11"/>
      <c r="Q25" s="11"/>
      <c r="R25" s="11"/>
      <c r="S25" s="11"/>
      <c r="U25" s="26"/>
      <c r="V25" s="26"/>
      <c r="X25" s="27"/>
      <c r="Z25" s="11"/>
      <c r="AA25" s="29"/>
      <c r="AB25" s="29"/>
      <c r="AC25" s="29"/>
      <c r="AD25" s="29"/>
      <c r="AE25" s="29"/>
      <c r="AF25" s="26"/>
      <c r="AG25" s="26"/>
    </row>
    <row r="26" spans="1:65" s="1" customFormat="1" ht="17.25" customHeight="1" thickBot="1" x14ac:dyDescent="0.25">
      <c r="A26" s="25" t="s">
        <v>20</v>
      </c>
      <c r="B26" s="25"/>
      <c r="C26" s="25"/>
      <c r="D26" s="25"/>
      <c r="E26" s="25"/>
      <c r="F26" s="37">
        <f>AF29/8.5</f>
        <v>2.8235294117647061</v>
      </c>
      <c r="G26" s="37"/>
      <c r="H26" s="37"/>
      <c r="I26" s="37"/>
      <c r="M26" s="11"/>
      <c r="N26" s="11"/>
      <c r="O26" s="11"/>
      <c r="P26" s="11"/>
      <c r="Q26" s="11"/>
      <c r="R26" s="11"/>
      <c r="S26" s="11"/>
      <c r="U26" s="26"/>
      <c r="V26" s="26"/>
      <c r="X26" s="27"/>
      <c r="Z26" s="11"/>
      <c r="AA26" s="29"/>
      <c r="AB26" s="29"/>
      <c r="AC26" s="29"/>
      <c r="AD26" s="29"/>
      <c r="AE26" s="29"/>
      <c r="AF26" s="26"/>
      <c r="AG26" s="26"/>
    </row>
    <row r="27" spans="1:65" s="23" customFormat="1" ht="24" customHeight="1" x14ac:dyDescent="0.2">
      <c r="A27" s="38" t="s">
        <v>43</v>
      </c>
      <c r="B27" s="39"/>
      <c r="C27" s="39"/>
      <c r="D27" s="39"/>
      <c r="E27" s="39"/>
      <c r="F27" s="39"/>
      <c r="G27" s="39"/>
      <c r="H27" s="39"/>
      <c r="I27" s="40"/>
      <c r="J27" s="41" t="s">
        <v>44</v>
      </c>
      <c r="K27" s="41"/>
      <c r="L27" s="42" t="s">
        <v>45</v>
      </c>
      <c r="M27" s="39"/>
      <c r="N27" s="39"/>
      <c r="O27" s="39"/>
      <c r="P27" s="39"/>
      <c r="Q27" s="39"/>
      <c r="R27" s="40"/>
      <c r="S27" s="41" t="s">
        <v>46</v>
      </c>
      <c r="T27" s="41"/>
      <c r="U27" s="43" t="s">
        <v>47</v>
      </c>
      <c r="V27" s="43"/>
      <c r="W27" s="43"/>
      <c r="X27" s="43" t="s">
        <v>48</v>
      </c>
      <c r="Y27" s="43"/>
      <c r="Z27" s="43"/>
      <c r="AA27" s="43"/>
      <c r="AB27" s="43"/>
      <c r="AC27" s="44" t="s">
        <v>49</v>
      </c>
      <c r="AD27" s="44" t="s">
        <v>50</v>
      </c>
      <c r="AE27" s="44" t="s">
        <v>51</v>
      </c>
      <c r="AF27" s="45" t="s">
        <v>52</v>
      </c>
      <c r="AG27" s="46"/>
      <c r="AH27" s="17" t="s">
        <v>53</v>
      </c>
      <c r="AI27" s="17" t="s">
        <v>54</v>
      </c>
      <c r="AJ27" s="17" t="s">
        <v>55</v>
      </c>
      <c r="AK27" s="17" t="s">
        <v>48</v>
      </c>
      <c r="AL27" s="17" t="s">
        <v>56</v>
      </c>
      <c r="AM27" s="17" t="s">
        <v>47</v>
      </c>
      <c r="AN27" s="17" t="s">
        <v>57</v>
      </c>
      <c r="AO27" s="17" t="s">
        <v>52</v>
      </c>
      <c r="AP27" s="17" t="s">
        <v>58</v>
      </c>
      <c r="AQ27" s="17" t="s">
        <v>59</v>
      </c>
      <c r="AR27" s="17" t="s">
        <v>60</v>
      </c>
      <c r="AS27" s="47" t="s">
        <v>61</v>
      </c>
      <c r="AT27" s="47" t="s">
        <v>62</v>
      </c>
      <c r="AU27" s="47" t="s">
        <v>63</v>
      </c>
      <c r="AV27" s="47" t="s">
        <v>64</v>
      </c>
      <c r="AW27" s="47" t="s">
        <v>65</v>
      </c>
      <c r="AX27" s="47" t="s">
        <v>66</v>
      </c>
      <c r="AY27" s="47" t="s">
        <v>67</v>
      </c>
      <c r="AZ27" s="47" t="s">
        <v>68</v>
      </c>
      <c r="BA27" s="47" t="s">
        <v>69</v>
      </c>
      <c r="BB27" s="48" t="s">
        <v>70</v>
      </c>
      <c r="BC27" s="48" t="s">
        <v>71</v>
      </c>
      <c r="BD27" s="48" t="s">
        <v>72</v>
      </c>
      <c r="BE27" s="48" t="s">
        <v>73</v>
      </c>
      <c r="BF27" s="48" t="s">
        <v>74</v>
      </c>
      <c r="BG27" s="48" t="s">
        <v>75</v>
      </c>
      <c r="BH27" s="48" t="s">
        <v>76</v>
      </c>
      <c r="BI27" s="48" t="s">
        <v>77</v>
      </c>
      <c r="BJ27" s="48" t="s">
        <v>78</v>
      </c>
      <c r="BK27" s="49" t="s">
        <v>50</v>
      </c>
      <c r="BL27" s="49" t="s">
        <v>49</v>
      </c>
      <c r="BM27" s="49" t="s">
        <v>79</v>
      </c>
    </row>
    <row r="28" spans="1:65" ht="12.75" thickBot="1" x14ac:dyDescent="0.25">
      <c r="A28" s="50"/>
      <c r="B28" s="51"/>
      <c r="C28" s="51"/>
      <c r="D28" s="51"/>
      <c r="E28" s="51"/>
      <c r="F28" s="51"/>
      <c r="G28" s="51"/>
      <c r="H28" s="51"/>
      <c r="I28" s="52"/>
      <c r="J28" s="53"/>
      <c r="K28" s="53"/>
      <c r="L28" s="54"/>
      <c r="M28" s="51"/>
      <c r="N28" s="51"/>
      <c r="O28" s="51"/>
      <c r="P28" s="51"/>
      <c r="Q28" s="51"/>
      <c r="R28" s="52"/>
      <c r="S28" s="53"/>
      <c r="T28" s="53"/>
      <c r="U28" s="55"/>
      <c r="V28" s="55"/>
      <c r="W28" s="55"/>
      <c r="X28" s="55"/>
      <c r="Y28" s="55"/>
      <c r="Z28" s="55"/>
      <c r="AA28" s="55"/>
      <c r="AB28" s="55"/>
      <c r="AC28" s="56"/>
      <c r="AD28" s="56"/>
      <c r="AE28" s="56"/>
      <c r="AF28" s="57"/>
      <c r="AG28" s="58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60" t="s">
        <v>80</v>
      </c>
      <c r="AT28" s="60" t="s">
        <v>81</v>
      </c>
      <c r="AU28" s="60" t="s">
        <v>82</v>
      </c>
      <c r="AV28" s="60" t="s">
        <v>83</v>
      </c>
      <c r="AW28" s="60" t="s">
        <v>84</v>
      </c>
      <c r="AX28" s="60" t="s">
        <v>85</v>
      </c>
      <c r="AY28" s="60" t="s">
        <v>86</v>
      </c>
      <c r="AZ28" s="60" t="s">
        <v>87</v>
      </c>
      <c r="BA28" s="60" t="s">
        <v>88</v>
      </c>
      <c r="BB28" s="61" t="s">
        <v>89</v>
      </c>
      <c r="BC28" s="61" t="s">
        <v>90</v>
      </c>
      <c r="BD28" s="61" t="s">
        <v>91</v>
      </c>
      <c r="BE28" s="61" t="s">
        <v>92</v>
      </c>
      <c r="BF28" s="61" t="s">
        <v>93</v>
      </c>
      <c r="BG28" s="61" t="s">
        <v>94</v>
      </c>
      <c r="BH28" s="61" t="s">
        <v>95</v>
      </c>
      <c r="BI28" s="61" t="s">
        <v>96</v>
      </c>
      <c r="BJ28" s="61" t="s">
        <v>97</v>
      </c>
      <c r="BK28" s="62" t="s">
        <v>98</v>
      </c>
      <c r="BL28" s="62" t="s">
        <v>99</v>
      </c>
      <c r="BM28" s="62" t="s">
        <v>100</v>
      </c>
    </row>
    <row r="29" spans="1:65" s="73" customFormat="1" ht="18" customHeight="1" x14ac:dyDescent="0.2">
      <c r="A29" s="63" t="s">
        <v>101</v>
      </c>
      <c r="B29" s="64"/>
      <c r="C29" s="64"/>
      <c r="D29" s="64"/>
      <c r="E29" s="64"/>
      <c r="F29" s="64"/>
      <c r="G29" s="64"/>
      <c r="H29" s="64"/>
      <c r="I29" s="65"/>
      <c r="J29" s="66" t="s">
        <v>102</v>
      </c>
      <c r="K29" s="66"/>
      <c r="L29" s="67" t="s">
        <v>102</v>
      </c>
      <c r="M29" s="64"/>
      <c r="N29" s="64"/>
      <c r="O29" s="64"/>
      <c r="P29" s="64"/>
      <c r="Q29" s="64"/>
      <c r="R29" s="65"/>
      <c r="S29" s="66">
        <f>MAX(S30:T34)</f>
        <v>13</v>
      </c>
      <c r="T29" s="66"/>
      <c r="U29" s="68">
        <f>SUM(U30:W34)</f>
        <v>3617.4594871794875</v>
      </c>
      <c r="V29" s="68"/>
      <c r="W29" s="68"/>
      <c r="X29" s="68">
        <f>SUM(X30:AB34)</f>
        <v>72.900000000000006</v>
      </c>
      <c r="Y29" s="68"/>
      <c r="Z29" s="68"/>
      <c r="AA29" s="68"/>
      <c r="AB29" s="68"/>
      <c r="AC29" s="69">
        <f>SUM(AC30:AC34)</f>
        <v>0</v>
      </c>
      <c r="AD29" s="69">
        <f>SUM(AD30:AD34)</f>
        <v>0</v>
      </c>
      <c r="AE29" s="69">
        <f>SUM(AE30:AE34)</f>
        <v>8</v>
      </c>
      <c r="AF29" s="70">
        <f>SUM(AF30:AG34)</f>
        <v>24</v>
      </c>
      <c r="AG29" s="71"/>
      <c r="AH29" s="72">
        <f>SUM(AH30:AH34)</f>
        <v>8694.19</v>
      </c>
      <c r="AI29" s="72">
        <f>SUM(AI30:AI34)</f>
        <v>6894.33</v>
      </c>
      <c r="AJ29" s="72">
        <f>SUM(AJ30:AJ34)</f>
        <v>1665</v>
      </c>
      <c r="AK29" s="72">
        <f>SUM(AK30:AK34)</f>
        <v>134.86000000000001</v>
      </c>
      <c r="AL29" s="72">
        <f>SUM(AL30:AL34)</f>
        <v>607.5</v>
      </c>
      <c r="AM29" s="72">
        <f>SUM(AM30:AM34)</f>
        <v>3848.28</v>
      </c>
      <c r="AN29" s="72">
        <f>SUM(AN30:AN34)</f>
        <v>450</v>
      </c>
      <c r="AO29" s="72">
        <f>SUM(AO30:AO34)</f>
        <v>900</v>
      </c>
      <c r="AP29" s="72"/>
      <c r="AQ29" s="72"/>
      <c r="AR29" s="72"/>
      <c r="AS29" s="72">
        <f>SUM(AP30:AP34)</f>
        <v>0</v>
      </c>
      <c r="AT29" s="72">
        <f>SUM(AQ30:AQ34)</f>
        <v>0</v>
      </c>
      <c r="AU29" s="72">
        <f>SUM(AR30:AR34)</f>
        <v>0</v>
      </c>
      <c r="AV29" s="72">
        <f>SUM(AS30:AS34)</f>
        <v>1580</v>
      </c>
      <c r="AW29" s="72">
        <f>SUM(AT30:AT34)</f>
        <v>0</v>
      </c>
      <c r="AX29" s="72">
        <f>SUM(AU30:AU34)</f>
        <v>320</v>
      </c>
      <c r="AY29" s="72">
        <f>SUM(AV30:AV34)</f>
        <v>0</v>
      </c>
      <c r="AZ29" s="72">
        <f>SUM(AW30:AW34)</f>
        <v>80</v>
      </c>
      <c r="BA29" s="72">
        <f>SUM(AX30:AX34)</f>
        <v>0</v>
      </c>
      <c r="BB29" s="72">
        <f>MAX(AY30:AY34)</f>
        <v>0</v>
      </c>
      <c r="BC29" s="72">
        <f>MAX(AZ30:AZ34)</f>
        <v>0</v>
      </c>
      <c r="BD29" s="72">
        <f>MAX(BA30:BA34)</f>
        <v>0</v>
      </c>
      <c r="BE29" s="72">
        <f>MAX(BB30:BB34)</f>
        <v>13</v>
      </c>
      <c r="BF29" s="72">
        <f>MAX(BC30:BC34)</f>
        <v>0</v>
      </c>
      <c r="BG29" s="72">
        <f>MAX(BD30:BD34)</f>
        <v>10</v>
      </c>
      <c r="BH29" s="72">
        <f>MAX(BE30:BE34)</f>
        <v>0</v>
      </c>
      <c r="BI29" s="72">
        <f>MAX(BF30:BF34)</f>
        <v>7</v>
      </c>
      <c r="BJ29" s="72">
        <f>MAX(BG30:BG34)</f>
        <v>0</v>
      </c>
      <c r="BK29" s="72">
        <f>SUM(BH30:BH34)</f>
        <v>0</v>
      </c>
      <c r="BL29" s="72">
        <f>SUM(BI30:BI34)</f>
        <v>0</v>
      </c>
      <c r="BM29" s="72">
        <f>SUM(BJ30:BJ34)</f>
        <v>0</v>
      </c>
    </row>
    <row r="30" spans="1:65" s="76" customFormat="1" ht="20.25" customHeight="1" x14ac:dyDescent="0.2">
      <c r="A30" s="77" t="s">
        <v>103</v>
      </c>
      <c r="B30" s="78"/>
      <c r="C30" s="78"/>
      <c r="D30" s="78"/>
      <c r="E30" s="78"/>
      <c r="F30" s="78"/>
      <c r="G30" s="78"/>
      <c r="H30" s="78"/>
      <c r="I30" s="79"/>
      <c r="J30" s="74">
        <v>1</v>
      </c>
      <c r="K30" s="74"/>
      <c r="L30" s="80" t="s">
        <v>104</v>
      </c>
      <c r="M30" s="78"/>
      <c r="N30" s="78"/>
      <c r="O30" s="78"/>
      <c r="P30" s="78"/>
      <c r="Q30" s="78"/>
      <c r="R30" s="79"/>
      <c r="S30" s="81">
        <f>MAX(BB30:BJ30)</f>
        <v>13</v>
      </c>
      <c r="T30" s="81"/>
      <c r="U30" s="82">
        <f>AM30-(BK30*TAUXETUDE+BL30*TAUXMETRAGE+BM30*TAUXATELIER)</f>
        <v>950.47974358974375</v>
      </c>
      <c r="V30" s="82"/>
      <c r="W30" s="82"/>
      <c r="X30" s="82">
        <v>36.450000000000003</v>
      </c>
      <c r="Y30" s="82"/>
      <c r="Z30" s="82"/>
      <c r="AA30" s="82"/>
      <c r="AB30" s="82"/>
      <c r="AC30" s="75">
        <f>+BL30</f>
        <v>0</v>
      </c>
      <c r="AD30" s="75">
        <f>+BK30</f>
        <v>0</v>
      </c>
      <c r="AE30" s="75">
        <f>+BM30</f>
        <v>4</v>
      </c>
      <c r="AF30" s="83">
        <f>IFERROR(AO30/TAUXPOSE,0)</f>
        <v>8</v>
      </c>
      <c r="AG30" s="84"/>
      <c r="AH30" s="85">
        <f>IFERROR(SUM(AI30,AJ30,AK30),0)</f>
        <v>2594.33</v>
      </c>
      <c r="AI30" s="85">
        <v>1971.9</v>
      </c>
      <c r="AJ30" s="85">
        <v>555</v>
      </c>
      <c r="AK30" s="85">
        <v>67.430000000000007</v>
      </c>
      <c r="AL30" s="85">
        <f>IF(AN30=0,0,$AH30)</f>
        <v>0</v>
      </c>
      <c r="AM30" s="85">
        <v>1065.8900000000001</v>
      </c>
      <c r="AN30" s="85">
        <f>IF($L30="",$AM30,0)</f>
        <v>0</v>
      </c>
      <c r="AO30" s="85">
        <v>300</v>
      </c>
      <c r="AP30" s="85" t="s">
        <v>105</v>
      </c>
      <c r="AQ30" s="85" t="s">
        <v>106</v>
      </c>
      <c r="AR30" s="85" t="s">
        <v>107</v>
      </c>
      <c r="AS30" s="86">
        <f t="shared" ref="AS30:BA33" si="1">IF(LEFT($AR30,2)="C0",MID(INDEX($AP30:$AR30,1,MID(AS$28,1,1)),MID(AS$28,3,2),MID(AS$28,6,1))*10,0)</f>
        <v>790</v>
      </c>
      <c r="AT30" s="86">
        <f t="shared" si="1"/>
        <v>0</v>
      </c>
      <c r="AU30" s="86">
        <f t="shared" si="1"/>
        <v>160</v>
      </c>
      <c r="AV30" s="86">
        <f t="shared" si="1"/>
        <v>0</v>
      </c>
      <c r="AW30" s="86">
        <f t="shared" si="1"/>
        <v>40</v>
      </c>
      <c r="AX30" s="86">
        <f t="shared" si="1"/>
        <v>0</v>
      </c>
      <c r="AY30" s="86">
        <f t="shared" si="1"/>
        <v>0</v>
      </c>
      <c r="AZ30" s="86">
        <f t="shared" si="1"/>
        <v>0</v>
      </c>
      <c r="BA30" s="86">
        <f t="shared" si="1"/>
        <v>0</v>
      </c>
      <c r="BB30" s="86">
        <f>IF(LEFT($AR30,2)="C0",IFERROR(VLOOKUP(MID(INDEX($AP30:$AR30,1,MID(BB$28,1,1)),MID(BB$28,3,2),MID(BB$28,6,1)),[1]TABLES!$A$1:$B$65536,2,0),VLOOKUP(MID(INDEX($AP30:$AR30,1,MID(BB$28,1,1)),MID(BB$28,3,2),MID(BB$28,6,1))*1,[1]TABLES!$A$1:$B$65536,2,0)),0)</f>
        <v>13</v>
      </c>
      <c r="BC30" s="86">
        <f>IF(LEFT($AR30,2)="C0",IFERROR(VLOOKUP(MID(INDEX($AP30:$AR30,1,MID(BC$28,1,1)),MID(BC$28,3,2),MID(BC$28,6,1)),[1]TABLES!$A$1:$B$65536,2,0),VLOOKUP(MID(INDEX($AP30:$AR30,1,MID(BC$28,1,1)),MID(BC$28,3,2),MID(BC$28,6,1))*1,[1]TABLES!$A$1:$B$65536,2,0)),0)</f>
        <v>0</v>
      </c>
      <c r="BD30" s="86">
        <f>IF(LEFT($AR30,2)="C0",IFERROR(VLOOKUP(MID(INDEX($AP30:$AR30,1,MID(BD$28,1,1)),MID(BD$28,3,2),MID(BD$28,6,1)),[1]TABLES!$A$1:$B$65536,2,0),VLOOKUP(MID(INDEX($AP30:$AR30,1,MID(BD$28,1,1)),MID(BD$28,3,2),MID(BD$28,6,1))*1,[1]TABLES!$A$1:$B$65536,2,0)),0)</f>
        <v>10</v>
      </c>
      <c r="BE30" s="86">
        <f>IF(LEFT($AR30,2)="C0",IFERROR(VLOOKUP(MID(INDEX($AP30:$AR30,1,MID(BE$28,1,1)),MID(BE$28,3,2),MID(BE$28,6,1)),[1]TABLES!$A$1:$B$65536,2,0),VLOOKUP(MID(INDEX($AP30:$AR30,1,MID(BE$28,1,1)),MID(BE$28,3,2),MID(BE$28,6,1))*1,[1]TABLES!$A$1:$B$65536,2,0)),0)</f>
        <v>0</v>
      </c>
      <c r="BF30" s="86">
        <f>IF(LEFT($AR30,2)="C0",IFERROR(VLOOKUP(MID(INDEX($AP30:$AR30,1,MID(BF$28,1,1)),MID(BF$28,3,2),MID(BF$28,6,1)),[1]TABLES!$A$1:$B$65536,2,0),VLOOKUP(MID(INDEX($AP30:$AR30,1,MID(BF$28,1,1)),MID(BF$28,3,2),MID(BF$28,6,1))*1,[1]TABLES!$A$1:$B$65536,2,0)),0)</f>
        <v>7</v>
      </c>
      <c r="BG30" s="86">
        <f>IF(LEFT($AR30,2)="C0",IFERROR(VLOOKUP(MID(INDEX($AP30:$AR30,1,MID(BG$28,1,1)),MID(BG$28,3,2),MID(BG$28,6,1)),[1]TABLES!$A$1:$B$65536,2,0),VLOOKUP(MID(INDEX($AP30:$AR30,1,MID(BG$28,1,1)),MID(BG$28,3,2),MID(BG$28,6,1))*1,[1]TABLES!$A$1:$B$65536,2,0)),0)</f>
        <v>0</v>
      </c>
      <c r="BH30" s="86">
        <f>IF(LEFT($AR30,2)="C0",IFERROR(VLOOKUP(MID(INDEX($AP30:$AR30,1,MID(BH$28,1,1)),MID(BH$28,3,2),MID(BH$28,6,1)),[1]TABLES!$A$1:$B$65536,2,0),VLOOKUP(MID(INDEX($AP30:$AR30,1,MID(BH$28,1,1)),MID(BH$28,3,2),MID(BH$28,6,1))*1,[1]TABLES!$A$1:$B$65536,2,0)),0)</f>
        <v>0</v>
      </c>
      <c r="BI30" s="86">
        <f>IF(LEFT($AR30,2)="C0",IFERROR(VLOOKUP(MID(INDEX($AP30:$AR30,1,MID(BI$28,1,1)),MID(BI$28,3,2),MID(BI$28,6,1)),[1]TABLES!$A$1:$B$65536,2,0),VLOOKUP(MID(INDEX($AP30:$AR30,1,MID(BI$28,1,1)),MID(BI$28,3,2),MID(BI$28,6,1))*1,[1]TABLES!$A$1:$B$65536,2,0)),0)</f>
        <v>0</v>
      </c>
      <c r="BJ30" s="86">
        <f>IF(LEFT($AR30,2)="C0",IFERROR(VLOOKUP(MID(INDEX($AP30:$AR30,1,MID(BJ$28,1,1)),MID(BJ$28,3,2),MID(BJ$28,6,1)),[1]TABLES!$A$1:$B$65536,2,0),VLOOKUP(MID(INDEX($AP30:$AR30,1,MID(BJ$28,1,1)),MID(BJ$28,3,2),MID(BJ$28,6,1))*1,[1]TABLES!$A$1:$B$65536,2,0)),0)</f>
        <v>0</v>
      </c>
      <c r="BK30" s="86">
        <f>IF(LEFT($AR30,2)="C0",MID(INDEX($AP30:$AR30,1,MID(BK$28,1,1)),MID(BK$28,3,2),MID(BK$28,6,1))*1,0)</f>
        <v>0</v>
      </c>
      <c r="BL30" s="86">
        <f>IF(LEFT($AR30,2)="C0",MID(INDEX($AP30:$AR30,1,MID(BL$28,1,1)),MID(BL$28,3,2),MID(BL$28,6,1))*1,0)</f>
        <v>0</v>
      </c>
      <c r="BM30" s="86">
        <f>IF(LEFT($AR30,2)="C0",MID(INDEX($AP30:$AR30,1,MID(BM$28,1,1)),MID(BM$28,3,2),MID(BM$28,6,1))*1,0)</f>
        <v>4</v>
      </c>
    </row>
    <row r="31" spans="1:65" s="76" customFormat="1" ht="20.25" customHeight="1" x14ac:dyDescent="0.2">
      <c r="A31" s="77" t="s">
        <v>103</v>
      </c>
      <c r="B31" s="78"/>
      <c r="C31" s="78"/>
      <c r="D31" s="78"/>
      <c r="E31" s="78"/>
      <c r="F31" s="78"/>
      <c r="G31" s="78"/>
      <c r="H31" s="78"/>
      <c r="I31" s="79"/>
      <c r="J31" s="74">
        <v>1</v>
      </c>
      <c r="K31" s="74"/>
      <c r="L31" s="80" t="s">
        <v>104</v>
      </c>
      <c r="M31" s="78"/>
      <c r="N31" s="78"/>
      <c r="O31" s="78"/>
      <c r="P31" s="78"/>
      <c r="Q31" s="78"/>
      <c r="R31" s="79"/>
      <c r="S31" s="81">
        <f>MAX(BB31:BJ31)</f>
        <v>13</v>
      </c>
      <c r="T31" s="81"/>
      <c r="U31" s="82">
        <f>AM31-(BK31*TAUXETUDE+BL31*TAUXMETRAGE+BM31*TAUXATELIER)</f>
        <v>950.47974358974375</v>
      </c>
      <c r="V31" s="82"/>
      <c r="W31" s="82"/>
      <c r="X31" s="82">
        <v>36.450000000000003</v>
      </c>
      <c r="Y31" s="82"/>
      <c r="Z31" s="82"/>
      <c r="AA31" s="82"/>
      <c r="AB31" s="82"/>
      <c r="AC31" s="75">
        <f>+BL31</f>
        <v>0</v>
      </c>
      <c r="AD31" s="75">
        <f>+BK31</f>
        <v>0</v>
      </c>
      <c r="AE31" s="75">
        <f>+BM31</f>
        <v>4</v>
      </c>
      <c r="AF31" s="83">
        <f>IFERROR(AO31/TAUXPOSE,0)</f>
        <v>8</v>
      </c>
      <c r="AG31" s="84"/>
      <c r="AH31" s="85">
        <f>IFERROR(SUM(AI31,AJ31,AK31),0)</f>
        <v>2594.33</v>
      </c>
      <c r="AI31" s="85">
        <v>1971.9</v>
      </c>
      <c r="AJ31" s="85">
        <v>555</v>
      </c>
      <c r="AK31" s="85">
        <v>67.430000000000007</v>
      </c>
      <c r="AL31" s="85">
        <f>IF(AN31=0,0,$AH31)</f>
        <v>0</v>
      </c>
      <c r="AM31" s="85">
        <v>1065.8900000000001</v>
      </c>
      <c r="AN31" s="85">
        <f>IF($L31="",$AM31,0)</f>
        <v>0</v>
      </c>
      <c r="AO31" s="85">
        <v>300</v>
      </c>
      <c r="AP31" s="85" t="s">
        <v>105</v>
      </c>
      <c r="AQ31" s="85" t="s">
        <v>106</v>
      </c>
      <c r="AR31" s="85" t="s">
        <v>107</v>
      </c>
      <c r="AS31" s="86">
        <f t="shared" si="1"/>
        <v>790</v>
      </c>
      <c r="AT31" s="86">
        <f t="shared" si="1"/>
        <v>0</v>
      </c>
      <c r="AU31" s="86">
        <f t="shared" si="1"/>
        <v>160</v>
      </c>
      <c r="AV31" s="86">
        <f t="shared" si="1"/>
        <v>0</v>
      </c>
      <c r="AW31" s="86">
        <f t="shared" si="1"/>
        <v>40</v>
      </c>
      <c r="AX31" s="86">
        <f t="shared" si="1"/>
        <v>0</v>
      </c>
      <c r="AY31" s="86">
        <f t="shared" si="1"/>
        <v>0</v>
      </c>
      <c r="AZ31" s="86">
        <f t="shared" si="1"/>
        <v>0</v>
      </c>
      <c r="BA31" s="86">
        <f t="shared" si="1"/>
        <v>0</v>
      </c>
      <c r="BB31" s="86">
        <f>IF(LEFT($AR31,2)="C0",IFERROR(VLOOKUP(MID(INDEX($AP31:$AR31,1,MID(BB$28,1,1)),MID(BB$28,3,2),MID(BB$28,6,1)),[1]TABLES!$A$1:$B$65536,2,0),VLOOKUP(MID(INDEX($AP31:$AR31,1,MID(BB$28,1,1)),MID(BB$28,3,2),MID(BB$28,6,1))*1,[1]TABLES!$A$1:$B$65536,2,0)),0)</f>
        <v>13</v>
      </c>
      <c r="BC31" s="86">
        <f>IF(LEFT($AR31,2)="C0",IFERROR(VLOOKUP(MID(INDEX($AP31:$AR31,1,MID(BC$28,1,1)),MID(BC$28,3,2),MID(BC$28,6,1)),[1]TABLES!$A$1:$B$65536,2,0),VLOOKUP(MID(INDEX($AP31:$AR31,1,MID(BC$28,1,1)),MID(BC$28,3,2),MID(BC$28,6,1))*1,[1]TABLES!$A$1:$B$65536,2,0)),0)</f>
        <v>0</v>
      </c>
      <c r="BD31" s="86">
        <f>IF(LEFT($AR31,2)="C0",IFERROR(VLOOKUP(MID(INDEX($AP31:$AR31,1,MID(BD$28,1,1)),MID(BD$28,3,2),MID(BD$28,6,1)),[1]TABLES!$A$1:$B$65536,2,0),VLOOKUP(MID(INDEX($AP31:$AR31,1,MID(BD$28,1,1)),MID(BD$28,3,2),MID(BD$28,6,1))*1,[1]TABLES!$A$1:$B$65536,2,0)),0)</f>
        <v>10</v>
      </c>
      <c r="BE31" s="86">
        <f>IF(LEFT($AR31,2)="C0",IFERROR(VLOOKUP(MID(INDEX($AP31:$AR31,1,MID(BE$28,1,1)),MID(BE$28,3,2),MID(BE$28,6,1)),[1]TABLES!$A$1:$B$65536,2,0),VLOOKUP(MID(INDEX($AP31:$AR31,1,MID(BE$28,1,1)),MID(BE$28,3,2),MID(BE$28,6,1))*1,[1]TABLES!$A$1:$B$65536,2,0)),0)</f>
        <v>0</v>
      </c>
      <c r="BF31" s="86">
        <f>IF(LEFT($AR31,2)="C0",IFERROR(VLOOKUP(MID(INDEX($AP31:$AR31,1,MID(BF$28,1,1)),MID(BF$28,3,2),MID(BF$28,6,1)),[1]TABLES!$A$1:$B$65536,2,0),VLOOKUP(MID(INDEX($AP31:$AR31,1,MID(BF$28,1,1)),MID(BF$28,3,2),MID(BF$28,6,1))*1,[1]TABLES!$A$1:$B$65536,2,0)),0)</f>
        <v>7</v>
      </c>
      <c r="BG31" s="86">
        <f>IF(LEFT($AR31,2)="C0",IFERROR(VLOOKUP(MID(INDEX($AP31:$AR31,1,MID(BG$28,1,1)),MID(BG$28,3,2),MID(BG$28,6,1)),[1]TABLES!$A$1:$B$65536,2,0),VLOOKUP(MID(INDEX($AP31:$AR31,1,MID(BG$28,1,1)),MID(BG$28,3,2),MID(BG$28,6,1))*1,[1]TABLES!$A$1:$B$65536,2,0)),0)</f>
        <v>0</v>
      </c>
      <c r="BH31" s="86">
        <f>IF(LEFT($AR31,2)="C0",IFERROR(VLOOKUP(MID(INDEX($AP31:$AR31,1,MID(BH$28,1,1)),MID(BH$28,3,2),MID(BH$28,6,1)),[1]TABLES!$A$1:$B$65536,2,0),VLOOKUP(MID(INDEX($AP31:$AR31,1,MID(BH$28,1,1)),MID(BH$28,3,2),MID(BH$28,6,1))*1,[1]TABLES!$A$1:$B$65536,2,0)),0)</f>
        <v>0</v>
      </c>
      <c r="BI31" s="86">
        <f>IF(LEFT($AR31,2)="C0",IFERROR(VLOOKUP(MID(INDEX($AP31:$AR31,1,MID(BI$28,1,1)),MID(BI$28,3,2),MID(BI$28,6,1)),[1]TABLES!$A$1:$B$65536,2,0),VLOOKUP(MID(INDEX($AP31:$AR31,1,MID(BI$28,1,1)),MID(BI$28,3,2),MID(BI$28,6,1))*1,[1]TABLES!$A$1:$B$65536,2,0)),0)</f>
        <v>0</v>
      </c>
      <c r="BJ31" s="86">
        <f>IF(LEFT($AR31,2)="C0",IFERROR(VLOOKUP(MID(INDEX($AP31:$AR31,1,MID(BJ$28,1,1)),MID(BJ$28,3,2),MID(BJ$28,6,1)),[1]TABLES!$A$1:$B$65536,2,0),VLOOKUP(MID(INDEX($AP31:$AR31,1,MID(BJ$28,1,1)),MID(BJ$28,3,2),MID(BJ$28,6,1))*1,[1]TABLES!$A$1:$B$65536,2,0)),0)</f>
        <v>0</v>
      </c>
      <c r="BK31" s="86">
        <f>IF(LEFT($AR31,2)="C0",MID(INDEX($AP31:$AR31,1,MID(BK$28,1,1)),MID(BK$28,3,2),MID(BK$28,6,1))*1,0)</f>
        <v>0</v>
      </c>
      <c r="BL31" s="86">
        <f>IF(LEFT($AR31,2)="C0",MID(INDEX($AP31:$AR31,1,MID(BL$28,1,1)),MID(BL$28,3,2),MID(BL$28,6,1))*1,0)</f>
        <v>0</v>
      </c>
      <c r="BM31" s="86">
        <f>IF(LEFT($AR31,2)="C0",MID(INDEX($AP31:$AR31,1,MID(BM$28,1,1)),MID(BM$28,3,2),MID(BM$28,6,1))*1,0)</f>
        <v>4</v>
      </c>
    </row>
    <row r="32" spans="1:65" s="76" customFormat="1" ht="20.25" customHeight="1" x14ac:dyDescent="0.2">
      <c r="A32" s="77" t="s">
        <v>108</v>
      </c>
      <c r="B32" s="78"/>
      <c r="C32" s="78"/>
      <c r="D32" s="78"/>
      <c r="E32" s="78"/>
      <c r="F32" s="78"/>
      <c r="G32" s="78"/>
      <c r="H32" s="78"/>
      <c r="I32" s="79"/>
      <c r="J32" s="74">
        <v>1</v>
      </c>
      <c r="K32" s="74"/>
      <c r="L32" s="80"/>
      <c r="M32" s="78"/>
      <c r="N32" s="78"/>
      <c r="O32" s="78"/>
      <c r="P32" s="78"/>
      <c r="Q32" s="78"/>
      <c r="R32" s="79"/>
      <c r="S32" s="81">
        <f>MAX(BB32:BJ32)</f>
        <v>0</v>
      </c>
      <c r="T32" s="81"/>
      <c r="U32" s="82">
        <f>AM32-(BK32*TAUXETUDE+BL32*TAUXMETRAGE+BM32*TAUXATELIER)</f>
        <v>450</v>
      </c>
      <c r="V32" s="82"/>
      <c r="W32" s="82"/>
      <c r="X32" s="82">
        <v>0</v>
      </c>
      <c r="Y32" s="82"/>
      <c r="Z32" s="82"/>
      <c r="AA32" s="82"/>
      <c r="AB32" s="82"/>
      <c r="AC32" s="75">
        <f>+BL32</f>
        <v>0</v>
      </c>
      <c r="AD32" s="75">
        <f>+BK32</f>
        <v>0</v>
      </c>
      <c r="AE32" s="75">
        <f>+BM32</f>
        <v>0</v>
      </c>
      <c r="AF32" s="83">
        <f>IFERROR(AO32/TAUXPOSE,0)</f>
        <v>0</v>
      </c>
      <c r="AG32" s="84"/>
      <c r="AH32" s="85">
        <f>IFERROR(SUM(AI32,AJ32,AK32),0)</f>
        <v>607.5</v>
      </c>
      <c r="AI32" s="85">
        <v>607.5</v>
      </c>
      <c r="AJ32" s="85">
        <v>0</v>
      </c>
      <c r="AK32" s="85">
        <v>0</v>
      </c>
      <c r="AL32" s="85">
        <f>IF(AN32=0,0,$AH32)</f>
        <v>607.5</v>
      </c>
      <c r="AM32" s="85">
        <v>450</v>
      </c>
      <c r="AN32" s="85">
        <f>IF($L32="",$AM32,0)</f>
        <v>450</v>
      </c>
      <c r="AO32" s="85">
        <v>0</v>
      </c>
      <c r="AP32" s="85"/>
      <c r="AQ32" s="85"/>
      <c r="AR32" s="85"/>
      <c r="AS32" s="86">
        <f t="shared" si="1"/>
        <v>0</v>
      </c>
      <c r="AT32" s="86">
        <f t="shared" si="1"/>
        <v>0</v>
      </c>
      <c r="AU32" s="86">
        <f t="shared" si="1"/>
        <v>0</v>
      </c>
      <c r="AV32" s="86">
        <f t="shared" si="1"/>
        <v>0</v>
      </c>
      <c r="AW32" s="86">
        <f t="shared" si="1"/>
        <v>0</v>
      </c>
      <c r="AX32" s="86">
        <f t="shared" si="1"/>
        <v>0</v>
      </c>
      <c r="AY32" s="86">
        <f t="shared" si="1"/>
        <v>0</v>
      </c>
      <c r="AZ32" s="86">
        <f t="shared" si="1"/>
        <v>0</v>
      </c>
      <c r="BA32" s="86">
        <f t="shared" si="1"/>
        <v>0</v>
      </c>
      <c r="BB32" s="86">
        <f>IF(LEFT($AR32,2)="C0",IFERROR(VLOOKUP(MID(INDEX($AP32:$AR32,1,MID(BB$28,1,1)),MID(BB$28,3,2),MID(BB$28,6,1)),[1]TABLES!$A$1:$B$65536,2,0),VLOOKUP(MID(INDEX($AP32:$AR32,1,MID(BB$28,1,1)),MID(BB$28,3,2),MID(BB$28,6,1))*1,[1]TABLES!$A$1:$B$65536,2,0)),0)</f>
        <v>0</v>
      </c>
      <c r="BC32" s="86">
        <f>IF(LEFT($AR32,2)="C0",IFERROR(VLOOKUP(MID(INDEX($AP32:$AR32,1,MID(BC$28,1,1)),MID(BC$28,3,2),MID(BC$28,6,1)),[1]TABLES!$A$1:$B$65536,2,0),VLOOKUP(MID(INDEX($AP32:$AR32,1,MID(BC$28,1,1)),MID(BC$28,3,2),MID(BC$28,6,1))*1,[1]TABLES!$A$1:$B$65536,2,0)),0)</f>
        <v>0</v>
      </c>
      <c r="BD32" s="86">
        <f>IF(LEFT($AR32,2)="C0",IFERROR(VLOOKUP(MID(INDEX($AP32:$AR32,1,MID(BD$28,1,1)),MID(BD$28,3,2),MID(BD$28,6,1)),[1]TABLES!$A$1:$B$65536,2,0),VLOOKUP(MID(INDEX($AP32:$AR32,1,MID(BD$28,1,1)),MID(BD$28,3,2),MID(BD$28,6,1))*1,[1]TABLES!$A$1:$B$65536,2,0)),0)</f>
        <v>0</v>
      </c>
      <c r="BE32" s="86">
        <f>IF(LEFT($AR32,2)="C0",IFERROR(VLOOKUP(MID(INDEX($AP32:$AR32,1,MID(BE$28,1,1)),MID(BE$28,3,2),MID(BE$28,6,1)),[1]TABLES!$A$1:$B$65536,2,0),VLOOKUP(MID(INDEX($AP32:$AR32,1,MID(BE$28,1,1)),MID(BE$28,3,2),MID(BE$28,6,1))*1,[1]TABLES!$A$1:$B$65536,2,0)),0)</f>
        <v>0</v>
      </c>
      <c r="BF32" s="86">
        <f>IF(LEFT($AR32,2)="C0",IFERROR(VLOOKUP(MID(INDEX($AP32:$AR32,1,MID(BF$28,1,1)),MID(BF$28,3,2),MID(BF$28,6,1)),[1]TABLES!$A$1:$B$65536,2,0),VLOOKUP(MID(INDEX($AP32:$AR32,1,MID(BF$28,1,1)),MID(BF$28,3,2),MID(BF$28,6,1))*1,[1]TABLES!$A$1:$B$65536,2,0)),0)</f>
        <v>0</v>
      </c>
      <c r="BG32" s="86">
        <f>IF(LEFT($AR32,2)="C0",IFERROR(VLOOKUP(MID(INDEX($AP32:$AR32,1,MID(BG$28,1,1)),MID(BG$28,3,2),MID(BG$28,6,1)),[1]TABLES!$A$1:$B$65536,2,0),VLOOKUP(MID(INDEX($AP32:$AR32,1,MID(BG$28,1,1)),MID(BG$28,3,2),MID(BG$28,6,1))*1,[1]TABLES!$A$1:$B$65536,2,0)),0)</f>
        <v>0</v>
      </c>
      <c r="BH32" s="86">
        <f>IF(LEFT($AR32,2)="C0",IFERROR(VLOOKUP(MID(INDEX($AP32:$AR32,1,MID(BH$28,1,1)),MID(BH$28,3,2),MID(BH$28,6,1)),[1]TABLES!$A$1:$B$65536,2,0),VLOOKUP(MID(INDEX($AP32:$AR32,1,MID(BH$28,1,1)),MID(BH$28,3,2),MID(BH$28,6,1))*1,[1]TABLES!$A$1:$B$65536,2,0)),0)</f>
        <v>0</v>
      </c>
      <c r="BI32" s="86">
        <f>IF(LEFT($AR32,2)="C0",IFERROR(VLOOKUP(MID(INDEX($AP32:$AR32,1,MID(BI$28,1,1)),MID(BI$28,3,2),MID(BI$28,6,1)),[1]TABLES!$A$1:$B$65536,2,0),VLOOKUP(MID(INDEX($AP32:$AR32,1,MID(BI$28,1,1)),MID(BI$28,3,2),MID(BI$28,6,1))*1,[1]TABLES!$A$1:$B$65536,2,0)),0)</f>
        <v>0</v>
      </c>
      <c r="BJ32" s="86">
        <f>IF(LEFT($AR32,2)="C0",IFERROR(VLOOKUP(MID(INDEX($AP32:$AR32,1,MID(BJ$28,1,1)),MID(BJ$28,3,2),MID(BJ$28,6,1)),[1]TABLES!$A$1:$B$65536,2,0),VLOOKUP(MID(INDEX($AP32:$AR32,1,MID(BJ$28,1,1)),MID(BJ$28,3,2),MID(BJ$28,6,1))*1,[1]TABLES!$A$1:$B$65536,2,0)),0)</f>
        <v>0</v>
      </c>
      <c r="BK32" s="86">
        <f>IF(LEFT($AR32,2)="C0",MID(INDEX($AP32:$AR32,1,MID(BK$28,1,1)),MID(BK$28,3,2),MID(BK$28,6,1))*1,0)</f>
        <v>0</v>
      </c>
      <c r="BL32" s="86">
        <f>IF(LEFT($AR32,2)="C0",MID(INDEX($AP32:$AR32,1,MID(BL$28,1,1)),MID(BL$28,3,2),MID(BL$28,6,1))*1,0)</f>
        <v>0</v>
      </c>
      <c r="BM32" s="86">
        <f>IF(LEFT($AR32,2)="C0",MID(INDEX($AP32:$AR32,1,MID(BM$28,1,1)),MID(BM$28,3,2),MID(BM$28,6,1))*1,0)</f>
        <v>0</v>
      </c>
    </row>
    <row r="33" spans="1:65" s="76" customFormat="1" ht="20.25" customHeight="1" x14ac:dyDescent="0.2">
      <c r="A33" s="77" t="s">
        <v>109</v>
      </c>
      <c r="B33" s="78"/>
      <c r="C33" s="78"/>
      <c r="D33" s="78"/>
      <c r="E33" s="78"/>
      <c r="F33" s="78"/>
      <c r="G33" s="78"/>
      <c r="H33" s="78"/>
      <c r="I33" s="79"/>
      <c r="J33" s="74">
        <v>1</v>
      </c>
      <c r="K33" s="74"/>
      <c r="L33" s="80" t="s">
        <v>110</v>
      </c>
      <c r="M33" s="78"/>
      <c r="N33" s="78"/>
      <c r="O33" s="78"/>
      <c r="P33" s="78"/>
      <c r="Q33" s="78"/>
      <c r="R33" s="79"/>
      <c r="S33" s="81">
        <f>MAX(BB33:BJ33)</f>
        <v>0</v>
      </c>
      <c r="T33" s="81"/>
      <c r="U33" s="82">
        <f>AM33-(BK33*TAUXETUDE+BL33*TAUXMETRAGE+BM33*TAUXATELIER)</f>
        <v>1266.5</v>
      </c>
      <c r="V33" s="82"/>
      <c r="W33" s="82"/>
      <c r="X33" s="82">
        <v>0</v>
      </c>
      <c r="Y33" s="82"/>
      <c r="Z33" s="82"/>
      <c r="AA33" s="82"/>
      <c r="AB33" s="82"/>
      <c r="AC33" s="75">
        <f>+BL33</f>
        <v>0</v>
      </c>
      <c r="AD33" s="75">
        <f>+BK33</f>
        <v>0</v>
      </c>
      <c r="AE33" s="75">
        <f>+BM33</f>
        <v>0</v>
      </c>
      <c r="AF33" s="83">
        <f>IFERROR(AO33/TAUXPOSE,0)</f>
        <v>8</v>
      </c>
      <c r="AG33" s="84"/>
      <c r="AH33" s="85">
        <f>IFERROR(SUM(AI33,AJ33,AK33),0)</f>
        <v>2898.03</v>
      </c>
      <c r="AI33" s="85">
        <v>2343.0300000000002</v>
      </c>
      <c r="AJ33" s="85">
        <v>555</v>
      </c>
      <c r="AK33" s="85">
        <v>0</v>
      </c>
      <c r="AL33" s="85">
        <f>IF(AN33=0,0,$AH33)</f>
        <v>0</v>
      </c>
      <c r="AM33" s="85">
        <v>1266.5</v>
      </c>
      <c r="AN33" s="85">
        <f>IF($L33="",$AM33,0)</f>
        <v>0</v>
      </c>
      <c r="AO33" s="85">
        <v>300</v>
      </c>
      <c r="AP33" s="85"/>
      <c r="AQ33" s="85"/>
      <c r="AR33" s="85"/>
      <c r="AS33" s="86">
        <f t="shared" si="1"/>
        <v>0</v>
      </c>
      <c r="AT33" s="86">
        <f t="shared" si="1"/>
        <v>0</v>
      </c>
      <c r="AU33" s="86">
        <f t="shared" si="1"/>
        <v>0</v>
      </c>
      <c r="AV33" s="86">
        <f t="shared" si="1"/>
        <v>0</v>
      </c>
      <c r="AW33" s="86">
        <f t="shared" si="1"/>
        <v>0</v>
      </c>
      <c r="AX33" s="86">
        <f t="shared" si="1"/>
        <v>0</v>
      </c>
      <c r="AY33" s="86">
        <f t="shared" si="1"/>
        <v>0</v>
      </c>
      <c r="AZ33" s="86">
        <f t="shared" si="1"/>
        <v>0</v>
      </c>
      <c r="BA33" s="86">
        <f t="shared" si="1"/>
        <v>0</v>
      </c>
      <c r="BB33" s="86">
        <f>IF(LEFT($AR33,2)="C0",IFERROR(VLOOKUP(MID(INDEX($AP33:$AR33,1,MID(BB$28,1,1)),MID(BB$28,3,2),MID(BB$28,6,1)),[1]TABLES!$A$1:$B$65536,2,0),VLOOKUP(MID(INDEX($AP33:$AR33,1,MID(BB$28,1,1)),MID(BB$28,3,2),MID(BB$28,6,1))*1,[1]TABLES!$A$1:$B$65536,2,0)),0)</f>
        <v>0</v>
      </c>
      <c r="BC33" s="86">
        <f>IF(LEFT($AR33,2)="C0",IFERROR(VLOOKUP(MID(INDEX($AP33:$AR33,1,MID(BC$28,1,1)),MID(BC$28,3,2),MID(BC$28,6,1)),[1]TABLES!$A$1:$B$65536,2,0),VLOOKUP(MID(INDEX($AP33:$AR33,1,MID(BC$28,1,1)),MID(BC$28,3,2),MID(BC$28,6,1))*1,[1]TABLES!$A$1:$B$65536,2,0)),0)</f>
        <v>0</v>
      </c>
      <c r="BD33" s="86">
        <f>IF(LEFT($AR33,2)="C0",IFERROR(VLOOKUP(MID(INDEX($AP33:$AR33,1,MID(BD$28,1,1)),MID(BD$28,3,2),MID(BD$28,6,1)),[1]TABLES!$A$1:$B$65536,2,0),VLOOKUP(MID(INDEX($AP33:$AR33,1,MID(BD$28,1,1)),MID(BD$28,3,2),MID(BD$28,6,1))*1,[1]TABLES!$A$1:$B$65536,2,0)),0)</f>
        <v>0</v>
      </c>
      <c r="BE33" s="86">
        <f>IF(LEFT($AR33,2)="C0",IFERROR(VLOOKUP(MID(INDEX($AP33:$AR33,1,MID(BE$28,1,1)),MID(BE$28,3,2),MID(BE$28,6,1)),[1]TABLES!$A$1:$B$65536,2,0),VLOOKUP(MID(INDEX($AP33:$AR33,1,MID(BE$28,1,1)),MID(BE$28,3,2),MID(BE$28,6,1))*1,[1]TABLES!$A$1:$B$65536,2,0)),0)</f>
        <v>0</v>
      </c>
      <c r="BF33" s="86">
        <f>IF(LEFT($AR33,2)="C0",IFERROR(VLOOKUP(MID(INDEX($AP33:$AR33,1,MID(BF$28,1,1)),MID(BF$28,3,2),MID(BF$28,6,1)),[1]TABLES!$A$1:$B$65536,2,0),VLOOKUP(MID(INDEX($AP33:$AR33,1,MID(BF$28,1,1)),MID(BF$28,3,2),MID(BF$28,6,1))*1,[1]TABLES!$A$1:$B$65536,2,0)),0)</f>
        <v>0</v>
      </c>
      <c r="BG33" s="86">
        <f>IF(LEFT($AR33,2)="C0",IFERROR(VLOOKUP(MID(INDEX($AP33:$AR33,1,MID(BG$28,1,1)),MID(BG$28,3,2),MID(BG$28,6,1)),[1]TABLES!$A$1:$B$65536,2,0),VLOOKUP(MID(INDEX($AP33:$AR33,1,MID(BG$28,1,1)),MID(BG$28,3,2),MID(BG$28,6,1))*1,[1]TABLES!$A$1:$B$65536,2,0)),0)</f>
        <v>0</v>
      </c>
      <c r="BH33" s="86">
        <f>IF(LEFT($AR33,2)="C0",IFERROR(VLOOKUP(MID(INDEX($AP33:$AR33,1,MID(BH$28,1,1)),MID(BH$28,3,2),MID(BH$28,6,1)),[1]TABLES!$A$1:$B$65536,2,0),VLOOKUP(MID(INDEX($AP33:$AR33,1,MID(BH$28,1,1)),MID(BH$28,3,2),MID(BH$28,6,1))*1,[1]TABLES!$A$1:$B$65536,2,0)),0)</f>
        <v>0</v>
      </c>
      <c r="BI33" s="86">
        <f>IF(LEFT($AR33,2)="C0",IFERROR(VLOOKUP(MID(INDEX($AP33:$AR33,1,MID(BI$28,1,1)),MID(BI$28,3,2),MID(BI$28,6,1)),[1]TABLES!$A$1:$B$65536,2,0),VLOOKUP(MID(INDEX($AP33:$AR33,1,MID(BI$28,1,1)),MID(BI$28,3,2),MID(BI$28,6,1))*1,[1]TABLES!$A$1:$B$65536,2,0)),0)</f>
        <v>0</v>
      </c>
      <c r="BJ33" s="86">
        <f>IF(LEFT($AR33,2)="C0",IFERROR(VLOOKUP(MID(INDEX($AP33:$AR33,1,MID(BJ$28,1,1)),MID(BJ$28,3,2),MID(BJ$28,6,1)),[1]TABLES!$A$1:$B$65536,2,0),VLOOKUP(MID(INDEX($AP33:$AR33,1,MID(BJ$28,1,1)),MID(BJ$28,3,2),MID(BJ$28,6,1))*1,[1]TABLES!$A$1:$B$65536,2,0)),0)</f>
        <v>0</v>
      </c>
      <c r="BK33" s="86">
        <f>IF(LEFT($AR33,2)="C0",MID(INDEX($AP33:$AR33,1,MID(BK$28,1,1)),MID(BK$28,3,2),MID(BK$28,6,1))*1,0)</f>
        <v>0</v>
      </c>
      <c r="BL33" s="86">
        <f>IF(LEFT($AR33,2)="C0",MID(INDEX($AP33:$AR33,1,MID(BL$28,1,1)),MID(BL$28,3,2),MID(BL$28,6,1))*1,0)</f>
        <v>0</v>
      </c>
      <c r="BM33" s="86">
        <f>IF(LEFT($AR33,2)="C0",MID(INDEX($AP33:$AR33,1,MID(BM$28,1,1)),MID(BM$28,3,2),MID(BM$28,6,1))*1,0)</f>
        <v>0</v>
      </c>
    </row>
    <row r="34" spans="1:65" ht="12.75" thickBot="1" x14ac:dyDescent="0.25">
      <c r="A34" s="87"/>
      <c r="B34" s="88"/>
      <c r="C34" s="88"/>
      <c r="D34" s="88"/>
      <c r="E34" s="88"/>
      <c r="F34" s="88"/>
      <c r="G34" s="88"/>
      <c r="H34" s="88"/>
      <c r="I34" s="89"/>
      <c r="J34" s="90"/>
      <c r="K34" s="90"/>
      <c r="L34" s="91"/>
      <c r="M34" s="88"/>
      <c r="N34" s="88"/>
      <c r="O34" s="88"/>
      <c r="P34" s="88"/>
      <c r="Q34" s="88"/>
      <c r="R34" s="89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3"/>
      <c r="AD34" s="93"/>
      <c r="AE34" s="93"/>
      <c r="AF34" s="94"/>
      <c r="AG34" s="95"/>
      <c r="AH34" s="59"/>
      <c r="AI34" s="59"/>
      <c r="AJ34" s="59"/>
      <c r="AK34" s="59"/>
      <c r="AL34" s="59"/>
      <c r="AM34" s="59"/>
      <c r="AN34" s="59"/>
      <c r="AO34" s="59"/>
    </row>
    <row r="35" spans="1:65" x14ac:dyDescent="0.2">
      <c r="A35" s="96"/>
      <c r="B35" s="96"/>
      <c r="C35" s="96"/>
      <c r="D35" s="96"/>
      <c r="E35" s="96"/>
      <c r="F35" s="96"/>
      <c r="AH35" s="59"/>
      <c r="AI35" s="59"/>
      <c r="AJ35" s="59"/>
      <c r="AK35" s="59"/>
      <c r="AL35" s="59"/>
      <c r="AM35" s="59"/>
      <c r="AN35" s="59"/>
      <c r="AO35" s="59"/>
    </row>
    <row r="36" spans="1:65" x14ac:dyDescent="0.2">
      <c r="AH36" s="59"/>
      <c r="AI36" s="59"/>
      <c r="AJ36" s="59"/>
      <c r="AK36" s="59"/>
      <c r="AL36" s="59"/>
      <c r="AM36" s="59"/>
      <c r="AN36" s="59"/>
      <c r="AO36" s="59"/>
    </row>
    <row r="47" spans="1:65" x14ac:dyDescent="0.2">
      <c r="O47" s="97"/>
    </row>
  </sheetData>
  <mergeCells count="174">
    <mergeCell ref="AF32:AG32"/>
    <mergeCell ref="A33:I33"/>
    <mergeCell ref="J33:K33"/>
    <mergeCell ref="L33:R33"/>
    <mergeCell ref="S33:T33"/>
    <mergeCell ref="U33:W33"/>
    <mergeCell ref="X33:AB33"/>
    <mergeCell ref="AF33:AG33"/>
    <mergeCell ref="A32:I32"/>
    <mergeCell ref="J32:K32"/>
    <mergeCell ref="L32:R32"/>
    <mergeCell ref="S32:T32"/>
    <mergeCell ref="U32:W32"/>
    <mergeCell ref="X32:AB32"/>
    <mergeCell ref="J31:K31"/>
    <mergeCell ref="L31:R31"/>
    <mergeCell ref="S31:T31"/>
    <mergeCell ref="U31:W31"/>
    <mergeCell ref="X31:AB31"/>
    <mergeCell ref="AF31:AG31"/>
    <mergeCell ref="AF34:AG34"/>
    <mergeCell ref="A35:F35"/>
    <mergeCell ref="A30:I30"/>
    <mergeCell ref="J30:K30"/>
    <mergeCell ref="L30:R30"/>
    <mergeCell ref="S30:T30"/>
    <mergeCell ref="U30:W30"/>
    <mergeCell ref="X30:AB30"/>
    <mergeCell ref="AF30:AG30"/>
    <mergeCell ref="A31:I31"/>
    <mergeCell ref="A34:I34"/>
    <mergeCell ref="J34:K34"/>
    <mergeCell ref="L34:R34"/>
    <mergeCell ref="S34:T34"/>
    <mergeCell ref="U34:W34"/>
    <mergeCell ref="X34:AB34"/>
    <mergeCell ref="AF29:AG29"/>
    <mergeCell ref="AC27:AC28"/>
    <mergeCell ref="AD27:AD28"/>
    <mergeCell ref="AE27:AE28"/>
    <mergeCell ref="AF27:AG28"/>
    <mergeCell ref="A29:I29"/>
    <mergeCell ref="J29:K29"/>
    <mergeCell ref="L29:R29"/>
    <mergeCell ref="S29:T29"/>
    <mergeCell ref="U29:W29"/>
    <mergeCell ref="X29:AB29"/>
    <mergeCell ref="A27:I28"/>
    <mergeCell ref="J27:K28"/>
    <mergeCell ref="L27:R28"/>
    <mergeCell ref="S27:T28"/>
    <mergeCell ref="U27:W28"/>
    <mergeCell ref="X27:AB28"/>
    <mergeCell ref="A26:E26"/>
    <mergeCell ref="F26:I26"/>
    <mergeCell ref="M26:S26"/>
    <mergeCell ref="U26:V26"/>
    <mergeCell ref="Z26:AE26"/>
    <mergeCell ref="AF26:AG26"/>
    <mergeCell ref="A25:E25"/>
    <mergeCell ref="F25:I25"/>
    <mergeCell ref="M25:S25"/>
    <mergeCell ref="U25:V25"/>
    <mergeCell ref="Z25:AE25"/>
    <mergeCell ref="AF25:AG25"/>
    <mergeCell ref="A24:E24"/>
    <mergeCell ref="F24:I24"/>
    <mergeCell ref="M24:S24"/>
    <mergeCell ref="U24:V24"/>
    <mergeCell ref="Z24:AE24"/>
    <mergeCell ref="AF24:AG24"/>
    <mergeCell ref="A23:E23"/>
    <mergeCell ref="F23:I23"/>
    <mergeCell ref="M23:S23"/>
    <mergeCell ref="U23:V23"/>
    <mergeCell ref="Z23:AE23"/>
    <mergeCell ref="AF23:AG23"/>
    <mergeCell ref="D21:E21"/>
    <mergeCell ref="M21:S21"/>
    <mergeCell ref="U21:V21"/>
    <mergeCell ref="Z21:AE21"/>
    <mergeCell ref="AF21:AG21"/>
    <mergeCell ref="A22:K22"/>
    <mergeCell ref="M22:S22"/>
    <mergeCell ref="U22:V22"/>
    <mergeCell ref="Z22:AE22"/>
    <mergeCell ref="AF22:AG22"/>
    <mergeCell ref="A20:C20"/>
    <mergeCell ref="D20:E20"/>
    <mergeCell ref="F20:I20"/>
    <mergeCell ref="J20:K20"/>
    <mergeCell ref="Z20:AE20"/>
    <mergeCell ref="AF20:AG20"/>
    <mergeCell ref="A19:C19"/>
    <mergeCell ref="D19:E19"/>
    <mergeCell ref="F19:I19"/>
    <mergeCell ref="J19:K19"/>
    <mergeCell ref="Z19:AE19"/>
    <mergeCell ref="AF19:AG19"/>
    <mergeCell ref="A17:F17"/>
    <mergeCell ref="H17:I17"/>
    <mergeCell ref="Z17:AE17"/>
    <mergeCell ref="AF17:AG17"/>
    <mergeCell ref="A18:K18"/>
    <mergeCell ref="M18:S18"/>
    <mergeCell ref="U18:V18"/>
    <mergeCell ref="Z18:AE18"/>
    <mergeCell ref="AF18:AG18"/>
    <mergeCell ref="A15:F15"/>
    <mergeCell ref="H15:I15"/>
    <mergeCell ref="U15:V15"/>
    <mergeCell ref="Z15:AE15"/>
    <mergeCell ref="AF15:AG15"/>
    <mergeCell ref="A16:F16"/>
    <mergeCell ref="H16:I16"/>
    <mergeCell ref="U16:V16"/>
    <mergeCell ref="Z16:AE16"/>
    <mergeCell ref="AF16:AG16"/>
    <mergeCell ref="A13:F13"/>
    <mergeCell ref="H13:I13"/>
    <mergeCell ref="U13:V13"/>
    <mergeCell ref="Z13:AE13"/>
    <mergeCell ref="AF13:AG13"/>
    <mergeCell ref="A14:F14"/>
    <mergeCell ref="H14:I14"/>
    <mergeCell ref="U14:V14"/>
    <mergeCell ref="Z14:AE14"/>
    <mergeCell ref="AF14:AG14"/>
    <mergeCell ref="A11:F11"/>
    <mergeCell ref="H11:I11"/>
    <mergeCell ref="U11:V11"/>
    <mergeCell ref="Z11:AE11"/>
    <mergeCell ref="AF11:AG11"/>
    <mergeCell ref="A12:F12"/>
    <mergeCell ref="H12:I12"/>
    <mergeCell ref="U12:V12"/>
    <mergeCell ref="Z12:AE12"/>
    <mergeCell ref="AF12:AG12"/>
    <mergeCell ref="A10:F10"/>
    <mergeCell ref="H10:I10"/>
    <mergeCell ref="M10:S10"/>
    <mergeCell ref="U10:V10"/>
    <mergeCell ref="Z10:AE10"/>
    <mergeCell ref="AF10:AG10"/>
    <mergeCell ref="Z8:AE8"/>
    <mergeCell ref="AF8:AG8"/>
    <mergeCell ref="A9:F9"/>
    <mergeCell ref="H9:I9"/>
    <mergeCell ref="U9:V9"/>
    <mergeCell ref="Z9:AE9"/>
    <mergeCell ref="AF9:AG9"/>
    <mergeCell ref="A7:F7"/>
    <mergeCell ref="H7:I7"/>
    <mergeCell ref="A8:F8"/>
    <mergeCell ref="H8:I8"/>
    <mergeCell ref="M8:S8"/>
    <mergeCell ref="U8:V8"/>
    <mergeCell ref="A5:K5"/>
    <mergeCell ref="M5:X5"/>
    <mergeCell ref="Z5:AG5"/>
    <mergeCell ref="A6:F6"/>
    <mergeCell ref="H6:I6"/>
    <mergeCell ref="M6:S6"/>
    <mergeCell ref="U6:V6"/>
    <mergeCell ref="Z6:AE6"/>
    <mergeCell ref="AF6:AG6"/>
    <mergeCell ref="M2:O2"/>
    <mergeCell ref="P2:X2"/>
    <mergeCell ref="Z2:AB2"/>
    <mergeCell ref="AC2:AG2"/>
    <mergeCell ref="M3:O3"/>
    <mergeCell ref="P3:X3"/>
    <mergeCell ref="Z3:AB3"/>
    <mergeCell ref="AC3:AG3"/>
  </mergeCells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&amp;LEditée le &amp;D à &amp;T
&amp;C&amp;"Arial,Gras"&amp;14SYNTHESE AFFAIRE&amp;RPage &amp;P/&amp;N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6</vt:i4>
      </vt:variant>
    </vt:vector>
  </HeadingPairs>
  <TitlesOfParts>
    <vt:vector size="7" baseType="lpstr">
      <vt:lpstr>Recap DEVIS</vt:lpstr>
      <vt:lpstr>'Recap DEVIS'!Impression_des_titres</vt:lpstr>
      <vt:lpstr>TAUXATELIER</vt:lpstr>
      <vt:lpstr>TAUXETUDE</vt:lpstr>
      <vt:lpstr>TAUXMETRAGE</vt:lpstr>
      <vt:lpstr>TAUXPOSE</vt:lpstr>
      <vt:lpstr>'Recap DEVIS'!Zone_d_impression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COLLAUDIN</dc:creator>
  <cp:lastModifiedBy>Thomas COLLAUDIN</cp:lastModifiedBy>
  <dcterms:created xsi:type="dcterms:W3CDTF">2019-07-25T16:40:29Z</dcterms:created>
  <dcterms:modified xsi:type="dcterms:W3CDTF">2019-07-25T16:41:32Z</dcterms:modified>
</cp:coreProperties>
</file>